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\Desktop\RADA\RADA KADENCJA 2024-2029\Sesja 2\sprawozdania\"/>
    </mc:Choice>
  </mc:AlternateContent>
  <xr:revisionPtr revIDLastSave="0" documentId="13_ncr:1_{BC2B6D98-39C2-4EBE-BC41-4B1D6F9EEBB1}" xr6:coauthVersionLast="36" xr6:coauthVersionMax="36" xr10:uidLastSave="{00000000-0000-0000-0000-000000000000}"/>
  <bookViews>
    <workbookView xWindow="0" yWindow="0" windowWidth="23040" windowHeight="9270" tabRatio="846" xr2:uid="{00000000-000D-0000-FFFF-FFFF00000000}"/>
  </bookViews>
  <sheets>
    <sheet name="I. Liczba bibliotek" sheetId="1" r:id="rId1"/>
    <sheet name="II. Księgozbiory" sheetId="2" r:id="rId2"/>
    <sheet name="IIIa. Specjalne na noś. fiz." sheetId="10" r:id="rId3"/>
    <sheet name="IIIb. Licencjonow. w zdal.dost." sheetId="14" r:id="rId4"/>
    <sheet name="IV. Czytelnicy" sheetId="5" r:id="rId5"/>
    <sheet name="V. Kadra bibliotekarska" sheetId="4" r:id="rId6"/>
    <sheet name="VI. Budżet" sheetId="9" r:id="rId7"/>
    <sheet name="VII.Dostępność d. niepełnospr" sheetId="11" r:id="rId8"/>
    <sheet name="VIII. Digitalizacja" sheetId="13" r:id="rId9"/>
  </sheets>
  <definedNames>
    <definedName name="_xlnm._FilterDatabase" localSheetId="1" hidden="1">'II. Księgozbiory'!$A$1:$B$6</definedName>
  </definedNames>
  <calcPr calcId="191029"/>
</workbook>
</file>

<file path=xl/calcChain.xml><?xml version="1.0" encoding="utf-8"?>
<calcChain xmlns="http://schemas.openxmlformats.org/spreadsheetml/2006/main">
  <c r="S8" i="9" l="1"/>
  <c r="M8" i="9"/>
  <c r="L8" i="9" s="1"/>
  <c r="I8" i="9"/>
  <c r="B8" i="9" l="1"/>
  <c r="T10" i="9"/>
  <c r="T11" i="9"/>
  <c r="T12" i="9"/>
  <c r="T13" i="9"/>
  <c r="T9" i="9"/>
  <c r="T8" i="9"/>
  <c r="O7" i="11" l="1"/>
  <c r="P7" i="11"/>
  <c r="Q7" i="11"/>
  <c r="N7" i="11"/>
  <c r="C7" i="11"/>
  <c r="B7" i="11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B7" i="9"/>
  <c r="M7" i="4"/>
  <c r="L7" i="4"/>
  <c r="C7" i="4"/>
  <c r="D7" i="4"/>
  <c r="E7" i="4"/>
  <c r="F7" i="4"/>
  <c r="G7" i="4"/>
  <c r="H7" i="4"/>
  <c r="I7" i="4"/>
  <c r="J7" i="4"/>
  <c r="B7" i="4"/>
  <c r="D5" i="5"/>
  <c r="AO8" i="14" l="1"/>
  <c r="AO9" i="14"/>
  <c r="AO10" i="14"/>
  <c r="AO11" i="14"/>
  <c r="AO12" i="14"/>
  <c r="AO7" i="14"/>
  <c r="AO6" i="14" l="1"/>
  <c r="C6" i="13" l="1"/>
  <c r="D6" i="13"/>
  <c r="E6" i="13"/>
  <c r="F6" i="13"/>
  <c r="G6" i="13"/>
  <c r="H6" i="13"/>
  <c r="I6" i="13"/>
  <c r="J6" i="13"/>
  <c r="K6" i="13"/>
  <c r="L6" i="13"/>
  <c r="M6" i="13"/>
  <c r="N6" i="13"/>
  <c r="B6" i="13"/>
  <c r="K7" i="11" l="1"/>
  <c r="L7" i="11"/>
  <c r="J7" i="11"/>
  <c r="B5" i="5" l="1"/>
  <c r="E6" i="14" l="1"/>
  <c r="F6" i="14"/>
  <c r="G6" i="14"/>
  <c r="H6" i="14"/>
  <c r="I6" i="14"/>
  <c r="K6" i="14"/>
  <c r="L6" i="14"/>
  <c r="M6" i="14"/>
  <c r="N6" i="14"/>
  <c r="O6" i="14"/>
  <c r="P6" i="14"/>
  <c r="R6" i="14"/>
  <c r="S6" i="14"/>
  <c r="T6" i="14"/>
  <c r="U6" i="14"/>
  <c r="V6" i="14"/>
  <c r="W6" i="14"/>
  <c r="AP6" i="14"/>
  <c r="AQ6" i="14"/>
  <c r="AR6" i="14"/>
  <c r="AS6" i="14"/>
  <c r="D6" i="14"/>
  <c r="C6" i="10"/>
  <c r="D6" i="10"/>
  <c r="E6" i="10"/>
  <c r="F6" i="10"/>
  <c r="H6" i="10"/>
  <c r="I6" i="10"/>
  <c r="J6" i="10"/>
  <c r="K6" i="10"/>
  <c r="L6" i="10"/>
  <c r="N6" i="10"/>
  <c r="O6" i="10"/>
  <c r="P6" i="10"/>
  <c r="Q6" i="10"/>
  <c r="R6" i="10"/>
  <c r="S6" i="10"/>
  <c r="D7" i="2"/>
  <c r="E7" i="2"/>
  <c r="F7" i="2"/>
  <c r="H7" i="2"/>
  <c r="B7" i="2"/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B8" i="1"/>
  <c r="M8" i="10" l="1"/>
  <c r="M6" i="10" s="1"/>
  <c r="G8" i="10"/>
  <c r="G6" i="10" s="1"/>
  <c r="B8" i="10"/>
  <c r="B6" i="10" s="1"/>
  <c r="I9" i="2"/>
  <c r="I7" i="2" s="1"/>
  <c r="G9" i="2"/>
  <c r="G7" i="2" s="1"/>
  <c r="C9" i="2"/>
  <c r="C7" i="2" s="1"/>
</calcChain>
</file>

<file path=xl/sharedStrings.xml><?xml version="1.0" encoding="utf-8"?>
<sst xmlns="http://schemas.openxmlformats.org/spreadsheetml/2006/main" count="424" uniqueCount="301">
  <si>
    <t>Formy dostępności bibliotek</t>
  </si>
  <si>
    <t>Informacje uzupełniające</t>
  </si>
  <si>
    <t>Wyszczególnienie                                  (z uwzględnieniem                                     nazw bibliotek)</t>
  </si>
  <si>
    <t>Liczba placówek bibliotecznych</t>
  </si>
  <si>
    <t>w tym</t>
  </si>
  <si>
    <t xml:space="preserve">liczba urządzeń działających w placówkach bibliotecznych </t>
  </si>
  <si>
    <t xml:space="preserve">godziny otwarcia </t>
  </si>
  <si>
    <r>
      <rPr>
        <sz val="10"/>
        <rFont val="Calibri"/>
        <family val="2"/>
        <charset val="238"/>
      </rPr>
      <t>Biblioteka na swoim terenie realizuje</t>
    </r>
    <r>
      <rPr>
        <b/>
        <sz val="10"/>
        <rFont val="Calibri"/>
        <family val="2"/>
        <charset val="238"/>
      </rPr>
      <t xml:space="preserve"> usługę dostarczania książek i materiałów do określonych grup czytelników  </t>
    </r>
    <r>
      <rPr>
        <sz val="10"/>
        <rFont val="Calibri"/>
        <family val="2"/>
        <charset val="238"/>
      </rPr>
      <t xml:space="preserve">("książka na telefon", "książka dla seniora", itp.) </t>
    </r>
  </si>
  <si>
    <t>dane kontaktowe do biblioteki głównej</t>
  </si>
  <si>
    <t>Miasto</t>
  </si>
  <si>
    <t>Wieś</t>
  </si>
  <si>
    <t>Liczba placówek bibliotecznych połączonych                            z ośrodkami kultury                        (centrami kultury)</t>
  </si>
  <si>
    <t>Liczba placówek bibliotecznych połączonych                    z bibliotekami szkolnymi</t>
  </si>
  <si>
    <t>Liczba placówek bibliotecznych połączonych                          z innymi instytucjami  (jakimi?)</t>
  </si>
  <si>
    <r>
      <t xml:space="preserve"> umożliwiających bezkontaktowy </t>
    </r>
    <r>
      <rPr>
        <b/>
        <u/>
        <sz val="10"/>
        <rFont val="Calibri"/>
        <family val="2"/>
        <charset val="238"/>
      </rPr>
      <t>ZWROT</t>
    </r>
    <r>
      <rPr>
        <sz val="10"/>
        <rFont val="Calibri"/>
        <family val="2"/>
        <charset val="238"/>
      </rPr>
      <t xml:space="preserve"> wypożyczonych materiałów </t>
    </r>
    <r>
      <rPr>
        <b/>
        <sz val="10"/>
        <rFont val="Calibri"/>
        <family val="2"/>
        <charset val="238"/>
      </rPr>
      <t>poza godzinami pracy biblioteki</t>
    </r>
  </si>
  <si>
    <r>
      <t xml:space="preserve">umożliwiajacych bezkontaktowy </t>
    </r>
    <r>
      <rPr>
        <b/>
        <u/>
        <sz val="10"/>
        <rFont val="Calibri"/>
        <family val="2"/>
        <charset val="238"/>
      </rPr>
      <t>ODBIÓR</t>
    </r>
    <r>
      <rPr>
        <sz val="10"/>
        <rFont val="Calibri"/>
        <family val="2"/>
        <charset val="238"/>
      </rPr>
      <t xml:space="preserve"> wypożyczonych materiałów </t>
    </r>
    <r>
      <rPr>
        <b/>
        <sz val="10"/>
        <rFont val="Calibri"/>
        <family val="2"/>
        <charset val="238"/>
      </rPr>
      <t>poza godzinami pracy biblioteki</t>
    </r>
  </si>
  <si>
    <r>
      <rPr>
        <b/>
        <sz val="10"/>
        <rFont val="Calibri"/>
        <family val="2"/>
        <charset val="238"/>
      </rPr>
      <t xml:space="preserve">bibliobusy </t>
    </r>
    <r>
      <rPr>
        <sz val="10"/>
        <rFont val="Calibri"/>
        <family val="2"/>
        <charset val="238"/>
      </rPr>
      <t>(użytkowane do planowego wypożyczania i zwrotów)</t>
    </r>
  </si>
  <si>
    <r>
      <t xml:space="preserve">liczba godzin otwarcia biblioteki w ciągu tygodnia               </t>
    </r>
    <r>
      <rPr>
        <sz val="10"/>
        <color indexed="30"/>
        <rFont val="Calibri"/>
        <family val="2"/>
        <charset val="238"/>
      </rPr>
      <t xml:space="preserve">(K-03: dział 2 tab.1 wiersz B) </t>
    </r>
  </si>
  <si>
    <r>
      <t xml:space="preserve">w tym po godz. 16:00 w ciągu tygodnia                       </t>
    </r>
    <r>
      <rPr>
        <sz val="10"/>
        <color indexed="30"/>
        <rFont val="Calibri"/>
        <family val="2"/>
        <charset val="238"/>
      </rPr>
      <t xml:space="preserve">(K-03: dział 2 tab.1 wiersz C) </t>
    </r>
  </si>
  <si>
    <t>e-mail</t>
  </si>
  <si>
    <t>nr telefonu</t>
  </si>
  <si>
    <t xml:space="preserve">B. </t>
  </si>
  <si>
    <t>F.</t>
  </si>
  <si>
    <t>B.</t>
  </si>
  <si>
    <t xml:space="preserve"> wrzutnie</t>
  </si>
  <si>
    <t>trezory wbudowane i wolnostojące</t>
  </si>
  <si>
    <t>pozostałe odpowiedniki</t>
  </si>
  <si>
    <t xml:space="preserve"> książkomaty i bibliomaty</t>
  </si>
  <si>
    <t xml:space="preserve">pozostałe odpowiedniki </t>
  </si>
  <si>
    <t xml:space="preserve"> F. (średnia)</t>
  </si>
  <si>
    <t>F. (średnia)</t>
  </si>
  <si>
    <t>Wyszczególnienie                        (z uwzględnieniem nazw bibliotek)</t>
  </si>
  <si>
    <t>Ogółem</t>
  </si>
  <si>
    <t>w tym ze środków</t>
  </si>
  <si>
    <t>organizatora</t>
  </si>
  <si>
    <t>Ministerstwa Kultury                                      i Dziedzictwa Narodowego</t>
  </si>
  <si>
    <t>Zbiory specjalne  ZINWENTARYZOWANE
w jedn. inw.</t>
  </si>
  <si>
    <t>Liczba wypożyczeń zbiorów specjalnych ZINWENTARYZOWANYCH na nośnikach fizycznych
w jedn. inw.</t>
  </si>
  <si>
    <t xml:space="preserve">w tym: </t>
  </si>
  <si>
    <t>w tym:</t>
  </si>
  <si>
    <t>Liczba zbiorów specjalnych          zakupionych ze środków:</t>
  </si>
  <si>
    <t xml:space="preserve">gry planszowe </t>
  </si>
  <si>
    <t>Ministerstwa Kultury                                              i Dziedzictwa Narodowego</t>
  </si>
  <si>
    <t>ZBIORY ZEWIDENCJONOWANE UDOSTĘPNIANE BEZ NOŚNIKÓW FIZYCZNYCH</t>
  </si>
  <si>
    <t>MODEL LICENCYJNY</t>
  </si>
  <si>
    <t xml:space="preserve">łączna liczba użytkowników (aktywnych kont) w ciągu roku </t>
  </si>
  <si>
    <t xml:space="preserve">liczba wypożyczonych  </t>
  </si>
  <si>
    <t>liczba otwartych</t>
  </si>
  <si>
    <t>Wartość w zł brutto*</t>
  </si>
  <si>
    <t xml:space="preserve">łączna liczba użytkowników (aktywnych kont zdalnych) w ciągu roku </t>
  </si>
  <si>
    <t>łączna liczba otwarć e-booków</t>
  </si>
  <si>
    <t>liczba otwartych e-booków</t>
  </si>
  <si>
    <t>łączna liczba otwartych stron</t>
  </si>
  <si>
    <t xml:space="preserve">łączny czas czytania </t>
  </si>
  <si>
    <t>Wartość w zł brutto *</t>
  </si>
  <si>
    <t>łączna liczba użytkowników (aktywne konta zdalne) w ciągu roku</t>
  </si>
  <si>
    <t>liczba dodanych do biblioteki</t>
  </si>
  <si>
    <t>liczba użytych (&gt;=60%)</t>
  </si>
  <si>
    <t>liczba dodanych na półkę</t>
  </si>
  <si>
    <t>liczba otwartych (&gt;=10%)</t>
  </si>
  <si>
    <t>nazwa biblioteki cyfrowej</t>
  </si>
  <si>
    <t>e-booków</t>
  </si>
  <si>
    <t>ebooków</t>
  </si>
  <si>
    <t>audiobooków</t>
  </si>
  <si>
    <t>kursów wideo</t>
  </si>
  <si>
    <t>*Łączna wartość opłat przypadających na okres sprawozdawczy (w bibliotekach, w których usługa była dostępna tylko przez część miesięcy w ciągu roku, należy podać odpowiednio pomniejszoną kwotę)</t>
  </si>
  <si>
    <t>Odwiedziny</t>
  </si>
  <si>
    <t>Wyszczególnienie (z uwzględnieniem                                     nazw bibliotek)</t>
  </si>
  <si>
    <t>Liczba czytelników</t>
  </si>
  <si>
    <t>Liczba czytelników                                                                       na 100 mieszkańców</t>
  </si>
  <si>
    <t xml:space="preserve">Łączna liczba odwiedzin w bibliotece  </t>
  </si>
  <si>
    <t>Wyszczególnienie (z uwzględnieniem nazw bibliotek)</t>
  </si>
  <si>
    <t>Pracownicy działalności podstawowej</t>
  </si>
  <si>
    <t>Pracownicy na stanowiskach bibliotekarskich</t>
  </si>
  <si>
    <t>Liczba pracowników na stanowiskach instruktorskich w bibliotekach powiatowych lub pełniących zadania powiatowe</t>
  </si>
  <si>
    <t>liczba</t>
  </si>
  <si>
    <t xml:space="preserve">wykształcenie </t>
  </si>
  <si>
    <t>z wykształceniem wyższym bibliotekarskim</t>
  </si>
  <si>
    <t>z wykształceniem średnim bibliotekarskim</t>
  </si>
  <si>
    <t>bez wykształcenia bibliotekarskiego</t>
  </si>
  <si>
    <t>w tym etaty przeliczeniowe</t>
  </si>
  <si>
    <t>bibliotekarskie</t>
  </si>
  <si>
    <t>inne</t>
  </si>
  <si>
    <t>Pozostałe dotacje, w tym:</t>
  </si>
  <si>
    <t>Ogółem 
(w zł)</t>
  </si>
  <si>
    <t>na zakup (w zł)</t>
  </si>
  <si>
    <t xml:space="preserve"> na automatyzację              (w zł)</t>
  </si>
  <si>
    <t>na płace  (w zł)</t>
  </si>
  <si>
    <t>na remonty (w zł)</t>
  </si>
  <si>
    <t>Ogółem                          (w zł)</t>
  </si>
  <si>
    <t>ogółem</t>
  </si>
  <si>
    <t xml:space="preserve">w tym na zakup </t>
  </si>
  <si>
    <t>książek</t>
  </si>
  <si>
    <t>zbiorów specjalnych</t>
  </si>
  <si>
    <t>Liczba przeszkolonych pracowników w zakresie obsługi osób niepełnosprawnych</t>
  </si>
  <si>
    <t>Liczba zorganizowanych imprez o charakterze integracyjnym i aktywnej edukacji skierowanych do osób niepełnosprawnych</t>
  </si>
  <si>
    <t>na zewnątrz budynku</t>
  </si>
  <si>
    <t>wewnątrz budynku</t>
  </si>
  <si>
    <t>drukowane  (liczba wol.)</t>
  </si>
  <si>
    <t>licencjonowane (liczba tytułów)</t>
  </si>
  <si>
    <t>Z dotacji organizatora</t>
  </si>
  <si>
    <t>Z dotacji MKiDN</t>
  </si>
  <si>
    <t>w tym ze zbiorów własnych</t>
  </si>
  <si>
    <t>Liczba obiektów dostępnych w sieci lokalnej**</t>
  </si>
  <si>
    <t>w tym na miejscu</t>
  </si>
  <si>
    <t>* dotyczy obiektów zdigitalizowanych bezpośrednio przez bibliotekę, jak i tych zdigitalizowanych przez podmioty zewnętrzne na podstawie umowy, zamówienia, porozumienia itp. należy uwzględnić tylko obiekty w pełni przygotowane do udostępniania (z metadanymi)</t>
  </si>
  <si>
    <t>** dotyczy obiektów, których nie można zamieścić w Internecie ze względu na ograniczenia prawno-autorskie</t>
  </si>
  <si>
    <r>
      <t>***</t>
    </r>
    <r>
      <rPr>
        <sz val="10"/>
        <rFont val="Arial CE"/>
        <charset val="238"/>
      </rPr>
      <t xml:space="preserve"> kwota dotyczy kosztów osobowych, usług, zakupu sprzętu, praw autorskich. W wypadku braku możliwości ujęcia pełnej kwoty wydatków na digitalizację, proszę podać informację (pod tabelą), jakie koszty zostały wzięte pod uwagę.</t>
    </r>
  </si>
  <si>
    <t>licencjonowanych zbiorów elektronicznych</t>
  </si>
  <si>
    <t xml:space="preserve">czasopism
</t>
  </si>
  <si>
    <t>czasopism</t>
  </si>
  <si>
    <t>audiowizualne, elektroniczne               (liczba jed. inwen.)</t>
  </si>
  <si>
    <t>Zbiory cyfrowe - stan, wykorzystanie</t>
  </si>
  <si>
    <t>LICZBA BIBLIOTEK I FILII BIBLIOTECZNYCH - 2023 r.</t>
  </si>
  <si>
    <t>KSIĘGOZBIORY - 2023 r.</t>
  </si>
  <si>
    <t>Liczba zbiorów specjalnych zakupionych w 2023 r. 
w jedn. inw.</t>
  </si>
  <si>
    <t>liczba audiobooków wypożyczonych bez nośnika fizycznego w ciągu 2023 r.</t>
  </si>
  <si>
    <t>Czytelnicy - 2023 r.</t>
  </si>
  <si>
    <t>Liczba książek zakupionych 2023 r. w wol.</t>
  </si>
  <si>
    <t>Kwota wydatkowana na digitalizację w 2023 r.***</t>
  </si>
  <si>
    <t>Digitalizacja - 2023 r.</t>
  </si>
  <si>
    <t xml:space="preserve">Budżet biblioteki na 2024 r. wynikający z uchwały budżetowej i zatwierdzony przez Organizatora  </t>
  </si>
  <si>
    <t>pętla indukcyjna</t>
  </si>
  <si>
    <t>0 - NIE      1 - TAK</t>
  </si>
  <si>
    <t>współpraca ze Stowarzyszeniem LARIX w 2023 r.</t>
  </si>
  <si>
    <t>0 - brak na stanie/nie dotyczy</t>
  </si>
  <si>
    <t>0 - jeśli nie dotyczy      X - jeśli biblioteka nie prowadziła statystyk</t>
  </si>
  <si>
    <t>0 - NIE       1 - TAK          X - rozwiązana do 2023 r.</t>
  </si>
  <si>
    <t>Budżet  biblioteki ogółem w zł    (kol. 2 + kol.11 + kol. 17 + kol. 18 + kol. 19 + kol. 20)</t>
  </si>
  <si>
    <t xml:space="preserve">Łączne wydatki na zakup zbiorów ze wszystkich źródeł finansowania </t>
  </si>
  <si>
    <t>Liczba aktywowanych kodów</t>
  </si>
  <si>
    <t>Liczba aktywowanych użytkowników</t>
  </si>
  <si>
    <t>Wszystkie tytuły słuchane</t>
  </si>
  <si>
    <t>Minuty wysłuchane</t>
  </si>
  <si>
    <t>Unikalne tytuły słuchane</t>
  </si>
  <si>
    <t>1a</t>
  </si>
  <si>
    <t>1b</t>
  </si>
  <si>
    <t>1c</t>
  </si>
  <si>
    <t>1d</t>
  </si>
  <si>
    <t>1f</t>
  </si>
  <si>
    <t>1g</t>
  </si>
  <si>
    <t>1e</t>
  </si>
  <si>
    <t>1h</t>
  </si>
  <si>
    <t>2a</t>
  </si>
  <si>
    <t>2b</t>
  </si>
  <si>
    <t>2c</t>
  </si>
  <si>
    <t>3d</t>
  </si>
  <si>
    <t>2d</t>
  </si>
  <si>
    <t>2e</t>
  </si>
  <si>
    <t>2f</t>
  </si>
  <si>
    <t>2g</t>
  </si>
  <si>
    <t>3a</t>
  </si>
  <si>
    <t>3b</t>
  </si>
  <si>
    <t>3c</t>
  </si>
  <si>
    <t>4e</t>
  </si>
  <si>
    <t>4f</t>
  </si>
  <si>
    <t>4g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</si>
  <si>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</si>
  <si>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</si>
  <si>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</si>
  <si>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</si>
  <si>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</si>
  <si>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</si>
  <si>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</si>
  <si>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</si>
  <si>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</si>
  <si>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zakładka "overall"</t>
  </si>
  <si>
    <t>6a</t>
  </si>
  <si>
    <t>6b</t>
  </si>
  <si>
    <t>6c</t>
  </si>
  <si>
    <t>6e</t>
  </si>
  <si>
    <t>6f</t>
  </si>
  <si>
    <t>6g</t>
  </si>
  <si>
    <t>6d</t>
  </si>
  <si>
    <t>6h</t>
  </si>
  <si>
    <t>dostępność w soboty i niedziele</t>
  </si>
  <si>
    <r>
      <t xml:space="preserve">liczba placówek otwartych min. 4 godziny </t>
    </r>
    <r>
      <rPr>
        <b/>
        <sz val="10"/>
        <rFont val="Calibri"/>
        <family val="2"/>
        <charset val="238"/>
        <scheme val="minor"/>
      </rPr>
      <t>w każdą sobotę</t>
    </r>
    <r>
      <rPr>
        <sz val="10"/>
        <rFont val="Calibri"/>
        <family val="2"/>
        <charset val="238"/>
        <scheme val="minor"/>
      </rPr>
      <t xml:space="preserve"> (poza sezonem wakacyjnym/urlopowym)</t>
    </r>
  </si>
  <si>
    <r>
      <t xml:space="preserve">liczba placówek otwartych min. 4 godziny </t>
    </r>
    <r>
      <rPr>
        <b/>
        <sz val="10"/>
        <rFont val="Calibri"/>
        <family val="2"/>
        <charset val="238"/>
        <scheme val="minor"/>
      </rPr>
      <t>w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każdą niedzielę</t>
    </r>
    <r>
      <rPr>
        <sz val="10"/>
        <rFont val="Calibri"/>
        <family val="2"/>
        <charset val="238"/>
        <scheme val="minor"/>
      </rPr>
      <t xml:space="preserve"> (poza sezonem wakacyjnym/urlopowym)</t>
    </r>
  </si>
  <si>
    <t xml:space="preserve">Słuchajacy użytkownicy </t>
  </si>
  <si>
    <t>Zatrudnienie - 2023 r.</t>
  </si>
  <si>
    <t>Środki wypracowane przez instytucję</t>
  </si>
  <si>
    <t>Liczba udostępnień  zdigitalizowanych obiektów w 2023 r.</t>
  </si>
  <si>
    <t>(krótki opis)</t>
  </si>
  <si>
    <t>DOSTĘPNOŚĆ BIBLIOTEK DLA OSÓB O SPECJALNYCH POTRZEBCH: NIEPEŁNOSPRAWNYCH I Z DYSFUNKCJAMI - 2023 r.[1]</t>
  </si>
  <si>
    <t xml:space="preserve">[2]               zgodne z ustwą o np.z dnia 4 kwietnia 2019 r. o dostępności cyfrowej stron internetowych i aplikacji mobilnych podmiotów publicznych </t>
  </si>
  <si>
    <t>Dostosowanie obiektu (likwidacja barier architektonicznych) [3]</t>
  </si>
  <si>
    <t>[3]              tak (1) - w przypadku, gdy choć jedna placówka w obrębie sieci gminnej posiada udogodnienia lub nie (0)</t>
  </si>
  <si>
    <t>Liczba stanowisk komputerowych i innych przystosowanych do obsługi osób niepełnosprawnych [4]</t>
  </si>
  <si>
    <t>elementy przystosowania do potrzeb osób w spektrum autyzmu i niepełnosprawnych intelektualnie [5]</t>
  </si>
  <si>
    <t>Liczebność zbiorów dostępnych dla użytkowników z niepełnosprawnością wzroku [6]</t>
  </si>
  <si>
    <t>[4]              specjalistyczne oprogramowanie dedykowane dla osób z niepełnosprawnością wzroku, powiększalniki, odtwarzacze książek mówionych, obniżona lada dostosowana do wózków inwalidzkich, itp.</t>
  </si>
  <si>
    <t>[6]              liczba woluminów, jedn. inwentarzowych lub licencjonowanych</t>
  </si>
  <si>
    <t>[1]               w zakresie niepełnosprawności ruchowej i niepełnosprawnosci narządu wzroku, słuchu; niepełnosprawnych intelektualnie oraz osób w spektrum autyzmu</t>
  </si>
  <si>
    <t>Posiadanie i wykorzystanie urządzeń do odsłuchu i odczytu publikacji elektronicznych [7]</t>
  </si>
  <si>
    <r>
      <t xml:space="preserve">uwagi dodatkowe [8]                                                  </t>
    </r>
    <r>
      <rPr>
        <b/>
        <sz val="10"/>
        <color rgb="FF00B0F0"/>
        <rFont val="Calibri"/>
        <family val="2"/>
        <charset val="238"/>
        <scheme val="minor"/>
      </rPr>
      <t xml:space="preserve"> (pole nieobowiązkowe)</t>
    </r>
  </si>
  <si>
    <t xml:space="preserve">[8]              miejsce na dodatkowe informacje dotyczace obsługi osób o specjalnych potrzebach, współpracy z Larix oraz zainteresowania czytelników wypożyczaniem czytaków i/lub czytników i tabletów   </t>
  </si>
  <si>
    <t xml:space="preserve">[7]              kolumny 13-15 służą oszacowaniu liczby bibliotek wypożyczających pliki cyfrowe poprzez wgrywanie ich na urządzenia należące do bibliotek i wypożyczanie razem z urządzeniem do odczytu (czytakiem, czytnikiem, tabletem itp.) oraz skali tej formy wypożyczeń. </t>
  </si>
  <si>
    <t>Dotacja organizatora [2]</t>
  </si>
  <si>
    <t>w tym z budżetu partycypacyjnego (obywatelskiego) [3]</t>
  </si>
  <si>
    <t>BUDŻET BIBLIOTEKI - 2023 r. [1]</t>
  </si>
  <si>
    <t>[1] budżet biblioteki wykonany (zrealizowany w badanym roku).</t>
  </si>
  <si>
    <t>Samorządu innego szczebla    (w zł) [5]</t>
  </si>
  <si>
    <t>[5] w przypadku realizowania zadań powiatowych np. przez bibliotekę miejską  należy uwzględnić dotacje samorządu powiatowego na realizację tych zadań</t>
  </si>
  <si>
    <t>[4] oprócz NPRCz do programów dotacyjnych MKiDN należą programy prowadzone przez Instytut Książki i Narodowe Centrum Kultury</t>
  </si>
  <si>
    <t>Wielkość obsługiwanej populacji [1]</t>
  </si>
  <si>
    <t xml:space="preserve">Typ biblioteki wg statutu [2] </t>
  </si>
  <si>
    <r>
      <t xml:space="preserve">[2] Proszę określić typ biblioteki wg  funkcji zapisanych w statucie, stosując odpowiedni symbol, tzn. biblioteka wojewódzka - </t>
    </r>
    <r>
      <rPr>
        <b/>
        <sz val="10"/>
        <rFont val="Calibri"/>
        <family val="2"/>
        <charset val="238"/>
      </rPr>
      <t>w,</t>
    </r>
    <r>
      <rPr>
        <sz val="10"/>
        <rFont val="Calibri"/>
        <family val="2"/>
        <charset val="238"/>
      </rPr>
      <t xml:space="preserve"> wojewódzka i miejska (grodzka) - </t>
    </r>
    <r>
      <rPr>
        <b/>
        <sz val="10"/>
        <rFont val="Calibri"/>
        <family val="2"/>
        <charset val="238"/>
      </rPr>
      <t>wgr</t>
    </r>
    <r>
      <rPr>
        <sz val="10"/>
        <rFont val="Calibri"/>
        <family val="2"/>
        <charset val="238"/>
      </rPr>
      <t xml:space="preserve">, miejska - </t>
    </r>
    <r>
      <rPr>
        <b/>
        <sz val="10"/>
        <rFont val="Calibri"/>
        <family val="2"/>
        <charset val="238"/>
      </rPr>
      <t>m</t>
    </r>
    <r>
      <rPr>
        <sz val="10"/>
        <rFont val="Calibri"/>
        <family val="2"/>
        <charset val="238"/>
      </rPr>
      <t xml:space="preserve">, miejsko-gminna - </t>
    </r>
    <r>
      <rPr>
        <b/>
        <sz val="10"/>
        <rFont val="Calibri"/>
        <family val="2"/>
        <charset val="238"/>
      </rPr>
      <t>mg</t>
    </r>
    <r>
      <rPr>
        <sz val="10"/>
        <rFont val="Calibri"/>
        <family val="2"/>
        <charset val="238"/>
      </rPr>
      <t xml:space="preserve">,  gminna - </t>
    </r>
    <r>
      <rPr>
        <b/>
        <sz val="10"/>
        <rFont val="Calibri"/>
        <family val="2"/>
        <charset val="238"/>
      </rPr>
      <t>gw</t>
    </r>
    <r>
      <rPr>
        <sz val="10"/>
        <rFont val="Calibri"/>
        <family val="2"/>
        <charset val="238"/>
      </rPr>
      <t xml:space="preserve">, powiatowa (tworzona od podstaw lub przekształcona) - </t>
    </r>
    <r>
      <rPr>
        <b/>
        <sz val="10"/>
        <rFont val="Calibri"/>
        <family val="2"/>
        <charset val="238"/>
      </rPr>
      <t>p</t>
    </r>
    <r>
      <rPr>
        <sz val="10"/>
        <rFont val="Calibri"/>
        <family val="2"/>
        <charset val="238"/>
      </rPr>
      <t xml:space="preserve">,  biblioteka działająca w mieście na prawach powiatu (grodzka) - </t>
    </r>
    <r>
      <rPr>
        <b/>
        <sz val="10"/>
        <rFont val="Calibri"/>
        <family val="2"/>
        <charset val="238"/>
      </rPr>
      <t>gr</t>
    </r>
    <r>
      <rPr>
        <sz val="10"/>
        <rFont val="Calibri"/>
        <family val="2"/>
        <charset val="238"/>
      </rPr>
      <t xml:space="preserve">, "inna" - </t>
    </r>
    <r>
      <rPr>
        <b/>
        <sz val="10"/>
        <rFont val="Calibri"/>
        <family val="2"/>
        <charset val="238"/>
      </rPr>
      <t>i</t>
    </r>
    <r>
      <rPr>
        <sz val="10"/>
        <rFont val="Calibri"/>
        <family val="2"/>
        <charset val="238"/>
      </rPr>
      <t xml:space="preserve">; w przypadku zlecenia zadań dla powiatu ziemskiego do podstawowego typu dołączamy symbol - </t>
    </r>
    <r>
      <rPr>
        <b/>
        <sz val="10"/>
        <rFont val="Calibri"/>
        <family val="2"/>
        <charset val="238"/>
      </rPr>
      <t>z</t>
    </r>
    <r>
      <rPr>
        <sz val="10"/>
        <rFont val="Calibri"/>
        <family val="2"/>
        <charset val="238"/>
      </rPr>
      <t xml:space="preserve">, np. zlecenie zadań bibliotece miejskiej - </t>
    </r>
    <r>
      <rPr>
        <b/>
        <sz val="10"/>
        <rFont val="Calibri"/>
        <family val="2"/>
        <charset val="238"/>
      </rPr>
      <t>mz</t>
    </r>
    <r>
      <rPr>
        <sz val="10"/>
        <rFont val="Calibri"/>
        <family val="2"/>
        <charset val="238"/>
      </rPr>
      <t>, bibliotece działajacej w mieście na prawach powiatu (grodzkiej) -</t>
    </r>
    <r>
      <rPr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grz</t>
    </r>
    <r>
      <rPr>
        <sz val="10"/>
        <rFont val="Calibri"/>
        <family val="2"/>
        <charset val="238"/>
      </rPr>
      <t xml:space="preserve">, bibliotece wojewódzkiej - </t>
    </r>
    <r>
      <rPr>
        <b/>
        <sz val="10"/>
        <rFont val="Calibri"/>
        <family val="2"/>
        <charset val="238"/>
      </rPr>
      <t>wz</t>
    </r>
    <r>
      <rPr>
        <sz val="10"/>
        <rFont val="Calibri"/>
        <family val="2"/>
        <charset val="238"/>
      </rPr>
      <t xml:space="preserve">, wojewódzkiej i miejskiej (grodzkiej) - </t>
    </r>
    <r>
      <rPr>
        <b/>
        <sz val="10"/>
        <rFont val="Calibri"/>
        <family val="2"/>
        <charset val="238"/>
      </rPr>
      <t>wgrz</t>
    </r>
    <r>
      <rPr>
        <sz val="10"/>
        <rFont val="Calibri"/>
        <family val="2"/>
        <charset val="238"/>
      </rPr>
      <t>.</t>
    </r>
  </si>
  <si>
    <t>[3] B. - biblioteki</t>
  </si>
  <si>
    <t>[4]  F. - filie</t>
  </si>
  <si>
    <t xml:space="preserve">  Ministerstwa Kultury i Dziedzictwa Narodowego [4]                                                                   (w zł) </t>
  </si>
  <si>
    <t xml:space="preserve">[5]              jeśli biblioteka wdrożyła przystosowania celowo dedykowane dla osób w spektrum autyzmu (np. specjalne oznaczenia,  kolorystyka i umeblowanie, ściszanie rozmów i przyciemnianie oświetlenia w wybranych godzinach, sprzęt do integracji sensorycznej, itp.) proszę je krótko wymienić.   </t>
  </si>
  <si>
    <t>biblioteka wraz z filiami spełniała kryteria otwarcia w soboty uprawniajace do dodacji NPRCz w roku 2023</t>
  </si>
  <si>
    <r>
      <t xml:space="preserve">Księgozbiór w wol. Stan na 31.12.2023            </t>
    </r>
    <r>
      <rPr>
        <sz val="10"/>
        <color indexed="30"/>
        <rFont val="Calibri"/>
        <family val="2"/>
        <charset val="238"/>
      </rPr>
      <t xml:space="preserve"> (K-03: Dział 4 wiersz 1 kol.5)</t>
    </r>
  </si>
  <si>
    <r>
      <t xml:space="preserve">WSZYSTKIE  WYPOŻYCZENIA            w jed. inw.                   </t>
    </r>
    <r>
      <rPr>
        <sz val="10"/>
        <color indexed="30"/>
        <rFont val="Calibri"/>
        <family val="2"/>
        <charset val="238"/>
      </rPr>
      <t>(K-03: SUMA z Dział 7 tab.1. wiersz 1. kol. 2+3+4+5)</t>
    </r>
  </si>
  <si>
    <r>
      <rPr>
        <b/>
        <sz val="10"/>
        <color rgb="FF000000"/>
        <rFont val="Arial"/>
        <family val="2"/>
        <charset val="238"/>
      </rPr>
      <t xml:space="preserve"> Książki</t>
    </r>
    <r>
      <rPr>
        <b/>
        <sz val="10"/>
        <color indexed="8"/>
        <rFont val="Calibri"/>
        <family val="2"/>
        <charset val="238"/>
        <scheme val="minor"/>
      </rPr>
      <t xml:space="preserve"> UDOSTĘPNIENIA                na miejscu w wol.       </t>
    </r>
    <r>
      <rPr>
        <sz val="10"/>
        <color indexed="8"/>
        <rFont val="Calibri"/>
        <family val="2"/>
        <charset val="238"/>
      </rPr>
      <t xml:space="preserve">  </t>
    </r>
    <r>
      <rPr>
        <sz val="10"/>
        <color indexed="30"/>
        <rFont val="Calibri"/>
        <family val="2"/>
        <charset val="238"/>
      </rPr>
      <t>(K-03: Dział 7 tab.1. wiersz 2.  kol. 2)</t>
    </r>
  </si>
  <si>
    <r>
      <rPr>
        <b/>
        <sz val="10"/>
        <color rgb="FF000000"/>
        <rFont val="Arial"/>
        <family val="2"/>
        <charset val="238"/>
      </rPr>
      <t>Książki</t>
    </r>
    <r>
      <rPr>
        <b/>
        <sz val="10"/>
        <color indexed="8"/>
        <rFont val="Calibri"/>
        <family val="2"/>
        <charset val="238"/>
        <scheme val="minor"/>
      </rPr>
      <t xml:space="preserve"> - WYPOŻYCZENIA         w wol.                                                             </t>
    </r>
    <r>
      <rPr>
        <sz val="10"/>
        <color indexed="30"/>
        <rFont val="Calibri"/>
        <family val="2"/>
        <charset val="238"/>
      </rPr>
      <t>(K-03: Dział 7 tab.1. wiersz 1. kol. 2)</t>
    </r>
  </si>
  <si>
    <r>
      <t xml:space="preserve">WSZYSTKIE UDOSTĘPNIENIA                na miejscu w jed. inw.              </t>
    </r>
    <r>
      <rPr>
        <sz val="10"/>
        <color indexed="8"/>
        <rFont val="Calibri"/>
        <family val="2"/>
        <charset val="238"/>
      </rPr>
      <t xml:space="preserve">  </t>
    </r>
    <r>
      <rPr>
        <sz val="10"/>
        <color indexed="30"/>
        <rFont val="Calibri"/>
        <family val="2"/>
        <charset val="238"/>
      </rPr>
      <t>(K-03: SUMA z Dział 7 tab.1. wiersz 2.                    kol. 2+3+4+5)</t>
    </r>
  </si>
  <si>
    <r>
      <t>filmy</t>
    </r>
    <r>
      <rPr>
        <sz val="10"/>
        <color indexed="56"/>
        <rFont val="Calibri"/>
        <family val="2"/>
        <charset val="238"/>
      </rPr>
      <t xml:space="preserve"> (na nośnikach fizycznych: płytach DVD, Blu-Ray, kasetach VHS, itp.)</t>
    </r>
  </si>
  <si>
    <r>
      <t xml:space="preserve"> gry komputerowe i na konsole </t>
    </r>
    <r>
      <rPr>
        <sz val="10"/>
        <color indexed="56"/>
        <rFont val="Calibri"/>
        <family val="2"/>
        <charset val="238"/>
      </rPr>
      <t xml:space="preserve">(na nośnikach fizycznych: płytach, kartridżach, itp.) </t>
    </r>
  </si>
  <si>
    <r>
      <t xml:space="preserve">w tym audiobooki </t>
    </r>
    <r>
      <rPr>
        <sz val="10"/>
        <rFont val="Calibri"/>
        <family val="2"/>
        <charset val="238"/>
      </rPr>
      <t>na płytach lub innych nośnikach fizycznych</t>
    </r>
  </si>
  <si>
    <r>
      <t>filmy</t>
    </r>
    <r>
      <rPr>
        <sz val="10"/>
        <color indexed="56"/>
        <rFont val="Calibri"/>
        <family val="2"/>
        <charset val="238"/>
      </rPr>
      <t xml:space="preserve">         (dotyczy zbiorów z kol. 3)</t>
    </r>
  </si>
  <si>
    <r>
      <t xml:space="preserve">gry planszowe </t>
    </r>
    <r>
      <rPr>
        <sz val="10"/>
        <color indexed="56"/>
        <rFont val="Calibri"/>
        <family val="2"/>
        <charset val="238"/>
      </rPr>
      <t>(dotyczy zbiorów z kol. 5)</t>
    </r>
  </si>
  <si>
    <t xml:space="preserve">ZBIORY SPECJALNE ZINWENTARYZOWANE - 2023 r. na nośnikach fizycznych </t>
  </si>
  <si>
    <r>
      <t xml:space="preserve">ogółem                         </t>
    </r>
    <r>
      <rPr>
        <sz val="10"/>
        <color indexed="30"/>
        <rFont val="Calibri"/>
        <family val="2"/>
        <charset val="238"/>
      </rPr>
      <t>(K-03: Dział 4 wiersz 06. kol. 5)</t>
    </r>
  </si>
  <si>
    <r>
      <t xml:space="preserve">audiobooki </t>
    </r>
    <r>
      <rPr>
        <sz val="10"/>
        <rFont val="Calibri"/>
        <family val="2"/>
        <charset val="238"/>
      </rPr>
      <t>na płytach, pendrive'ach lub innych nośnikach fizycznych</t>
    </r>
  </si>
  <si>
    <r>
      <t xml:space="preserve">ogółem                </t>
    </r>
    <r>
      <rPr>
        <sz val="10"/>
        <color indexed="30"/>
        <rFont val="Calibri"/>
        <family val="2"/>
        <charset val="238"/>
      </rPr>
      <t>(K-03: Dział 7 tab.1. wiersz 1. kol. 5)</t>
    </r>
  </si>
  <si>
    <r>
      <t xml:space="preserve"> gry komputerowe i na konsole</t>
    </r>
    <r>
      <rPr>
        <sz val="10"/>
        <color indexed="56"/>
        <rFont val="Calibri"/>
        <family val="2"/>
        <charset val="238"/>
      </rPr>
      <t xml:space="preserve"> (dotyczy zbiorów z </t>
    </r>
    <r>
      <rPr>
        <sz val="10"/>
        <color rgb="FF003366"/>
        <rFont val="Calibri"/>
        <family val="2"/>
        <charset val="238"/>
      </rPr>
      <t>kol. 4)</t>
    </r>
  </si>
  <si>
    <r>
      <t xml:space="preserve">Liczba udostępnień                                  zbiorów specjalnych                                    na miejscu                                 w jedn. inw.                      </t>
    </r>
    <r>
      <rPr>
        <sz val="10"/>
        <color indexed="30"/>
        <rFont val="Calibri"/>
        <family val="2"/>
        <charset val="238"/>
      </rPr>
      <t>(K-03: Dział 7 tab.1. wiersz 2. kol. 5)</t>
    </r>
  </si>
  <si>
    <r>
      <t xml:space="preserve"> gry komputerowe i na konsole</t>
    </r>
    <r>
      <rPr>
        <sz val="10"/>
        <color indexed="56"/>
        <rFont val="Calibri"/>
        <family val="2"/>
        <charset val="238"/>
      </rPr>
      <t xml:space="preserve"> (dotyczy zbiorów </t>
    </r>
    <r>
      <rPr>
        <sz val="10"/>
        <color rgb="FF003366"/>
        <rFont val="Calibri"/>
        <family val="2"/>
        <charset val="238"/>
      </rPr>
      <t>z kol. 4)</t>
    </r>
  </si>
  <si>
    <r>
      <t xml:space="preserve">KOMERCYJNE PLATFORMY oferujące USŁUGĘ </t>
    </r>
    <r>
      <rPr>
        <b/>
        <u/>
        <sz val="10"/>
        <color theme="1"/>
        <rFont val="Calibri"/>
        <family val="2"/>
        <charset val="238"/>
      </rPr>
      <t>ZDALNEGO DOSTĘPU</t>
    </r>
    <r>
      <rPr>
        <b/>
        <sz val="10"/>
        <color theme="1"/>
        <rFont val="Calibri"/>
        <family val="2"/>
        <charset val="238"/>
      </rPr>
      <t xml:space="preserve"> DO ZBIORÓW LICENCJONOWANYCH</t>
    </r>
    <r>
      <rPr>
        <b/>
        <sz val="10"/>
        <color theme="1"/>
        <rFont val="Calibri"/>
        <family val="2"/>
        <charset val="238"/>
        <scheme val="minor"/>
      </rPr>
      <t xml:space="preserve"> - 2023 r.</t>
    </r>
  </si>
  <si>
    <r>
      <t xml:space="preserve">LEGIMI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                                (w konsorcjach podajemy osobne statystyki dla każdej biblioteki indywidualnie) </t>
    </r>
  </si>
  <si>
    <r>
      <t xml:space="preserve">IBUK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(w konsorcjach podajemy osobne statystyki dla każdej biblioteki indywidualnie) </t>
    </r>
  </si>
  <si>
    <r>
      <t xml:space="preserve">EMPIK 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(w konsorcjach podajemy osobne statystyki dla każdej biblioteki indywidualnie) </t>
    </r>
  </si>
  <si>
    <r>
      <t xml:space="preserve">EBOOKPOINT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                         (w konsorcjach podajemy osobne statystyki dla każdej biblioteki indywidualnie) </t>
    </r>
  </si>
  <si>
    <r>
      <t xml:space="preserve">Konsorcjum: </t>
    </r>
    <r>
      <rPr>
        <sz val="10"/>
        <rFont val="Calibri"/>
        <family val="2"/>
        <charset val="238"/>
      </rPr>
      <t>wpisujemy "NIE" (jeśli usługa została zakupiona bezpośrednio u dostawcy). Jeśli TAK - wpisujemy nazwę konsorcjum</t>
    </r>
  </si>
  <si>
    <r>
      <t xml:space="preserve">Konsorcjum: </t>
    </r>
    <r>
      <rPr>
        <sz val="10"/>
        <rFont val="Calibri"/>
        <family val="2"/>
        <charset val="238"/>
      </rPr>
      <t>wpisać NIE (jeśli usługa została zakupiona bezpośrednio u dostawcy). Jeśli TAK - wpisać nazwę konsorcjum</t>
    </r>
  </si>
  <si>
    <r>
      <t xml:space="preserve"> </t>
    </r>
    <r>
      <rPr>
        <sz val="10"/>
        <rFont val="Calibri"/>
        <family val="2"/>
        <charset val="238"/>
      </rPr>
      <t>wpisujemy: "KODY"         albo                 "STRONY"</t>
    </r>
  </si>
  <si>
    <r>
      <t xml:space="preserve">audiobooków </t>
    </r>
    <r>
      <rPr>
        <sz val="10"/>
        <rFont val="Calibri"/>
        <family val="2"/>
        <charset val="238"/>
      </rPr>
      <t>(jeśli są niedostępne wpisujemy: "nd")</t>
    </r>
  </si>
  <si>
    <r>
      <rPr>
        <b/>
        <sz val="10"/>
        <rFont val="Calibri"/>
        <family val="2"/>
        <charset val="238"/>
      </rPr>
      <t>własna lub regionalna biblioteka cyfrowa</t>
    </r>
    <r>
      <rPr>
        <sz val="10"/>
        <rFont val="Calibri"/>
        <family val="2"/>
        <charset val="238"/>
      </rPr>
      <t xml:space="preserve"> (wypełniaja tylko te biblioteki, które raportują tę pozycję w K-03) </t>
    </r>
  </si>
  <si>
    <r>
      <t xml:space="preserve">AUDIOTEKA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(w konsorcjach podajemy osobne statystyki dla każdej biblioteki indywidualnie) </t>
    </r>
  </si>
  <si>
    <t>Samodzielne udostępnianie przez bibliotekę w zdalnym dostępie                              zakupionych i zewidencjonowanych e-booków i audiobooków w postaci plików (bez nośników fizycznych) np. przez system MATEUSZ lub podobne rozwiązania</t>
  </si>
  <si>
    <r>
      <t xml:space="preserve">Konsorcjum: </t>
    </r>
    <r>
      <rPr>
        <sz val="10"/>
        <rFont val="Calibri"/>
        <family val="2"/>
        <charset val="238"/>
        <scheme val="minor"/>
      </rPr>
      <t>wpisujemy "NIE" (jeśli usługa została zakupiona bezpośrednio u dostawcy). Jeśli TAK - wpisujemy nazwę konsorcjum</t>
    </r>
  </si>
  <si>
    <r>
      <t xml:space="preserve">liczba czytelników wypożyczających pliki bez nośników fizycznych </t>
    </r>
    <r>
      <rPr>
        <sz val="10"/>
        <rFont val="Calibri"/>
        <family val="2"/>
        <charset val="238"/>
      </rPr>
      <t xml:space="preserve">w ciągu 2023 r.  </t>
    </r>
  </si>
  <si>
    <r>
      <t xml:space="preserve">liczba e-booków wypożyczonych bez nośnika fizycznego </t>
    </r>
    <r>
      <rPr>
        <sz val="10"/>
        <rFont val="Calibri"/>
        <family val="2"/>
        <charset val="238"/>
      </rPr>
      <t xml:space="preserve">(pliki w formatach: epub, mobi, pdf) w ciągu 2023 r. </t>
    </r>
  </si>
  <si>
    <r>
      <t xml:space="preserve">łączny koszt zakupu w 2023 r. nowości </t>
    </r>
    <r>
      <rPr>
        <sz val="10"/>
        <rFont val="Calibri"/>
        <family val="2"/>
        <charset val="238"/>
      </rPr>
      <t xml:space="preserve">(ebooków i audiobooków) udostępnianych zdalnie w formie plików </t>
    </r>
  </si>
  <si>
    <r>
      <t xml:space="preserve">SUMA  WYDATKÓW na "Licencjonowane zbiory elektroniczne do których biblioteka opłaciła dostęp (bazy danych, czasopisma, książki elektroniczne)"                w 2023 r.                                    </t>
    </r>
    <r>
      <rPr>
        <sz val="10"/>
        <color indexed="30"/>
        <rFont val="Calibri"/>
        <family val="2"/>
        <charset val="238"/>
      </rPr>
      <t>(K-03: dział 5, wiersz 8. kol.1)</t>
    </r>
  </si>
  <si>
    <r>
      <t xml:space="preserve">Liczba wyświetleń publikacji z własnej biblioteki cyfrowej         </t>
    </r>
    <r>
      <rPr>
        <sz val="10"/>
        <rFont val="Calibri"/>
        <family val="2"/>
        <charset val="238"/>
      </rPr>
      <t xml:space="preserve"> </t>
    </r>
    <r>
      <rPr>
        <sz val="10"/>
        <color indexed="30"/>
        <rFont val="Calibri"/>
        <family val="2"/>
        <charset val="238"/>
      </rPr>
      <t xml:space="preserve">(K-03: Dział 7, tab. 2. wiersz 3) </t>
    </r>
  </si>
  <si>
    <r>
      <t xml:space="preserve">Ogółem                        </t>
    </r>
    <r>
      <rPr>
        <b/>
        <sz val="10"/>
        <color rgb="FF00B0F0"/>
        <rFont val="Calibri"/>
        <family val="2"/>
        <charset val="238"/>
        <scheme val="minor"/>
      </rPr>
      <t>(K-03: Dział 3, tabela 1, wiersz 1. kolumna 1)</t>
    </r>
  </si>
  <si>
    <r>
      <t xml:space="preserve">Razem                    </t>
    </r>
    <r>
      <rPr>
        <b/>
        <sz val="10"/>
        <color rgb="FF00B0F0"/>
        <rFont val="Calibri"/>
        <family val="2"/>
        <charset val="238"/>
        <scheme val="minor"/>
      </rPr>
      <t>(K-03: Dział 3, tab. 1, wiersz 1 kol. 2)</t>
    </r>
  </si>
  <si>
    <r>
      <t xml:space="preserve">w tym na stanowiskach bibliotekarskich         </t>
    </r>
    <r>
      <rPr>
        <b/>
        <sz val="10"/>
        <color rgb="FF00B0F0"/>
        <rFont val="Calibri"/>
        <family val="2"/>
        <charset val="238"/>
        <scheme val="minor"/>
      </rPr>
      <t>(K-03: Dział 3, tab. 1, wiersz 1. kol. 3)</t>
    </r>
  </si>
  <si>
    <r>
      <t xml:space="preserve">Liczba etatów przeliczeniowych             na stanowiskach bibliotekarskich          </t>
    </r>
    <r>
      <rPr>
        <b/>
        <sz val="10"/>
        <color rgb="FF00B0F0"/>
        <rFont val="Calibri"/>
        <family val="2"/>
        <charset val="238"/>
        <scheme val="minor"/>
      </rPr>
      <t>(K-03: Dział 3, tab.1, wiersz 5. kol. 3)</t>
    </r>
  </si>
  <si>
    <t>2024 r.</t>
  </si>
  <si>
    <r>
      <t xml:space="preserve">liczba </t>
    </r>
    <r>
      <rPr>
        <b/>
        <sz val="10"/>
        <rFont val="Arial Black"/>
        <family val="2"/>
        <charset val="238"/>
      </rPr>
      <t>czytaków</t>
    </r>
    <r>
      <rPr>
        <b/>
        <sz val="10"/>
        <rFont val="Calibri"/>
        <family val="2"/>
        <charset val="238"/>
        <scheme val="minor"/>
      </rPr>
      <t xml:space="preserve"> wypożyczanych czytelnikom</t>
    </r>
  </si>
  <si>
    <r>
      <t xml:space="preserve">liczba </t>
    </r>
    <r>
      <rPr>
        <b/>
        <sz val="10"/>
        <rFont val="Arial Black"/>
        <family val="2"/>
        <charset val="238"/>
      </rPr>
      <t>czytników</t>
    </r>
    <r>
      <rPr>
        <b/>
        <sz val="10"/>
        <rFont val="Calibri"/>
        <family val="2"/>
        <charset val="238"/>
        <scheme val="minor"/>
      </rPr>
      <t xml:space="preserve"> wypożyczanych czytelnikom</t>
    </r>
  </si>
  <si>
    <r>
      <t xml:space="preserve">łączna liczba wypożyczeń </t>
    </r>
    <r>
      <rPr>
        <b/>
        <sz val="10"/>
        <rFont val="Arial Black"/>
        <family val="2"/>
        <charset val="238"/>
      </rPr>
      <t>czytników</t>
    </r>
    <r>
      <rPr>
        <b/>
        <sz val="10"/>
        <rFont val="Calibri"/>
        <family val="2"/>
        <charset val="238"/>
        <scheme val="minor"/>
      </rPr>
      <t xml:space="preserve">       w ciągu roku </t>
    </r>
  </si>
  <si>
    <r>
      <t xml:space="preserve">łączna liczba wypożyczeń </t>
    </r>
    <r>
      <rPr>
        <b/>
        <sz val="10"/>
        <rFont val="Arial Black"/>
        <family val="2"/>
        <charset val="238"/>
      </rPr>
      <t>czytaków</t>
    </r>
    <r>
      <rPr>
        <b/>
        <sz val="10"/>
        <rFont val="Calibri"/>
        <family val="2"/>
        <charset val="238"/>
        <scheme val="minor"/>
      </rPr>
      <t xml:space="preserve"> w ciągu roku </t>
    </r>
  </si>
  <si>
    <t>Liczba obiektów dostępnych on-line</t>
  </si>
  <si>
    <t>Z funduszy europejskich</t>
  </si>
  <si>
    <t xml:space="preserve">Z innych źródeł </t>
  </si>
  <si>
    <t>[1] Liczba mieszkańców w obrębie jednostki administracyjnej, wg stanu na 30 czerwca 2023 r.</t>
  </si>
  <si>
    <t>B. [3]</t>
  </si>
  <si>
    <t>F. [4]</t>
  </si>
  <si>
    <t xml:space="preserve">[5] Proszę wpisać nazwę systemu bibliotecznego tylko w wierszach dotyczacych poszczególnych bibliotek </t>
  </si>
  <si>
    <t>Średnia płaca brutto w złotych (bez podawania groszy) pracowników na stanowiskach bibliotekarskich*</t>
  </si>
  <si>
    <t>[2] wyłącznie organizatora podstawowego, z uwzględnieniem budżetu partycypacyjnego (obywatelskiego) i funduszu alkoholowego.</t>
  </si>
  <si>
    <t>Łączna liczba zdigitalizowanych obiektów* (stan na 31.XII.2023 r.)</t>
  </si>
  <si>
    <t xml:space="preserve">Liczba zdigitalizowanych obiektów* w 2023 r. </t>
  </si>
  <si>
    <t>Łączna liczba udostępnionych obiektów  (stan na 31.XII.2023 r.)</t>
  </si>
  <si>
    <r>
      <t xml:space="preserve">* łączne środki wliczone do płacy, tzn. płaca zasadnicza, dodatki: funkcyjny, stażowy i inne, premia itp. </t>
    </r>
    <r>
      <rPr>
        <b/>
        <sz val="10"/>
        <rFont val="Arial CE"/>
        <charset val="238"/>
      </rPr>
      <t>Do średniej nie wlicza się nagród i gratyfikacji.</t>
    </r>
  </si>
  <si>
    <t xml:space="preserve">Strona internetowa spełniająca standard dostępności         WCAG 2.1 [2]             </t>
  </si>
  <si>
    <t>Nazwa programu bibliotecznego wykorzystywanego w bibliotece (np. MAK+, Alma, Mateusz, Prolib, Sowa, itp.) [5]</t>
  </si>
  <si>
    <t>[3] w przypadku środków pozyskanych z budżetu partycypacyjnego od innego samorządu niż organizator podstawowy prosimy o podanie szczegółowych informacji dotyczących  wielkości dotacji, jej przeznaczenia oraz samorządu dotującego (powiatowy, miejski, wojewódzki) w analizie opisowej i nieuwzględniania tej kwoty w kolumnie 3, natomiast włączenie jej do kolumny 17.</t>
  </si>
  <si>
    <t>Biblioteka Publiczna Gminy Grodzisk Mazowiecki</t>
  </si>
  <si>
    <t>Miejska Biblioteka Publiczna w Milanówku</t>
  </si>
  <si>
    <t>Miejska Biblioteka Publiczna im. Poli Gojawiczyńskiej w Podkowie Leśnej</t>
  </si>
  <si>
    <t>Gminna Biblioteka Publiczna w Baranowie</t>
  </si>
  <si>
    <t>Gminna Biblioteka Publiczna w Jaktorowie</t>
  </si>
  <si>
    <t>Gminna Biblioteka Publiczna w Żabiej Woli</t>
  </si>
  <si>
    <t>gw</t>
  </si>
  <si>
    <t>Mateusz</t>
  </si>
  <si>
    <t>gbpbaranow@onet.eu</t>
  </si>
  <si>
    <t>46 856 03 30</t>
  </si>
  <si>
    <t>biblioteka@biblioteka-jaktorow.pl</t>
  </si>
  <si>
    <t>KODY</t>
  </si>
  <si>
    <t>m</t>
  </si>
  <si>
    <t>biuro@milanowskabiblioteka.pl</t>
  </si>
  <si>
    <t>NIE</t>
  </si>
  <si>
    <t>-</t>
  </si>
  <si>
    <t>Konsorcjum Mazowieckie 2023</t>
  </si>
  <si>
    <t>gbpzabiawola@interia.pl</t>
  </si>
  <si>
    <t>mgz</t>
  </si>
  <si>
    <t>Sowa</t>
  </si>
  <si>
    <t>kontakt@biblioteka.grodzisk.pl</t>
  </si>
  <si>
    <t>MAK+</t>
  </si>
  <si>
    <t>Powiat grodziski</t>
  </si>
  <si>
    <r>
      <rPr>
        <u/>
        <sz val="11"/>
        <rFont val="Calibri"/>
        <family val="2"/>
        <charset val="238"/>
        <scheme val="minor"/>
      </rPr>
      <t>dyrektor@mbp-podkowalesna.pl</t>
    </r>
  </si>
  <si>
    <t>UWAGI: Kolumna ostępność w soboty i niedzielę: Biblioteka w Grodzisku Maz. w sezonie letnim czerwiec- wrzesień ma otwartą letnią bibliotekę (punkt biblioteczny) w każdą sobotę i niedzielę.</t>
  </si>
  <si>
    <t>0</t>
  </si>
  <si>
    <t>Grodziska Biblioteka Cyfrowa</t>
  </si>
  <si>
    <r>
      <rPr>
        <sz val="12"/>
        <color rgb="FFFF0000"/>
        <rFont val="Arial CE"/>
        <charset val="238"/>
      </rPr>
      <t>Uwaga:</t>
    </r>
    <r>
      <rPr>
        <sz val="12"/>
        <rFont val="Arial CE"/>
        <family val="2"/>
        <charset val="238"/>
      </rPr>
      <t xml:space="preserve"> Grodzisk Maz. kol. 12 brak danych dotyczących wyświetleń.</t>
    </r>
  </si>
  <si>
    <r>
      <rPr>
        <sz val="12"/>
        <color rgb="FFFF0000"/>
        <rFont val="Calibri"/>
        <family val="2"/>
        <charset val="238"/>
        <scheme val="minor"/>
      </rPr>
      <t>Uwagi:</t>
    </r>
    <r>
      <rPr>
        <sz val="12"/>
        <rFont val="Calibri"/>
        <family val="2"/>
        <charset val="238"/>
        <scheme val="minor"/>
      </rPr>
      <t xml:space="preserve"> Grodzisk Maz. różnica w kol. 1, 2 (prawidłowo z sprawozdaniu, w GUS pomyłka o 1 egz.)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</si>
</sst>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i/>
      <sz val="8"/>
      <name val="Times New Roman CE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30"/>
      <name val="Calibri"/>
      <family val="2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5"/>
      <color rgb="FF00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rgb="FF002060"/>
      <name val="Calibri"/>
      <family val="2"/>
      <charset val="238"/>
      <scheme val="minor"/>
    </font>
    <font>
      <sz val="10"/>
      <color indexed="56"/>
      <name val="Calibri"/>
      <family val="2"/>
      <charset val="238"/>
    </font>
    <font>
      <sz val="10"/>
      <color rgb="FF003366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8"/>
      <name val="Times New Roman CE"/>
      <family val="1"/>
      <charset val="238"/>
    </font>
    <font>
      <b/>
      <sz val="10"/>
      <name val="Arial Black"/>
      <family val="2"/>
      <charset val="238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Times New Roman"/>
      <family val="1"/>
      <charset val="238"/>
    </font>
    <font>
      <u/>
      <sz val="10"/>
      <color theme="10"/>
      <name val="Arial CE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1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color rgb="FFFF0000"/>
      <name val="Arial CE"/>
      <charset val="238"/>
    </font>
    <font>
      <sz val="12"/>
      <name val="Arial CE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44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8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2" applyFont="1" applyAlignment="1">
      <alignment horizontal="left" vertical="top" wrapText="1"/>
    </xf>
    <xf numFmtId="0" fontId="15" fillId="0" borderId="0" xfId="2" applyFont="1" applyAlignment="1">
      <alignment horizontal="left" wrapText="1"/>
    </xf>
    <xf numFmtId="0" fontId="15" fillId="0" borderId="0" xfId="0" applyFont="1" applyAlignment="1">
      <alignment horizontal="center"/>
    </xf>
    <xf numFmtId="0" fontId="21" fillId="0" borderId="0" xfId="0" applyFont="1"/>
    <xf numFmtId="0" fontId="16" fillId="0" borderId="6" xfId="0" applyFont="1" applyBorder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35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9" borderId="8" xfId="0" applyFont="1" applyFill="1" applyBorder="1" applyAlignment="1">
      <alignment vertical="center" wrapText="1"/>
    </xf>
    <xf numFmtId="0" fontId="16" fillId="19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9" fillId="0" borderId="0" xfId="0" applyFont="1"/>
    <xf numFmtId="0" fontId="15" fillId="10" borderId="4" xfId="1" applyFont="1" applyFill="1" applyBorder="1" applyAlignment="1">
      <alignment horizontal="center" vertical="center" wrapText="1"/>
    </xf>
    <xf numFmtId="0" fontId="16" fillId="10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11" borderId="1" xfId="1" applyFont="1" applyFill="1" applyBorder="1" applyAlignment="1">
      <alignment horizontal="center" vertical="center" wrapText="1"/>
    </xf>
    <xf numFmtId="0" fontId="16" fillId="12" borderId="1" xfId="1" applyFont="1" applyFill="1" applyBorder="1" applyAlignment="1">
      <alignment horizontal="center" vertical="center" wrapText="1"/>
    </xf>
    <xf numFmtId="0" fontId="16" fillId="14" borderId="1" xfId="1" applyFont="1" applyFill="1" applyBorder="1" applyAlignment="1">
      <alignment horizontal="center" vertical="center" wrapText="1"/>
    </xf>
    <xf numFmtId="0" fontId="16" fillId="15" borderId="1" xfId="1" applyFont="1" applyFill="1" applyBorder="1" applyAlignment="1">
      <alignment horizontal="center" vertical="center" wrapText="1"/>
    </xf>
    <xf numFmtId="0" fontId="16" fillId="16" borderId="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6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 wrapText="1"/>
    </xf>
    <xf numFmtId="0" fontId="16" fillId="13" borderId="1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3" fillId="5" borderId="0" xfId="1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 vertical="center" wrapText="1"/>
    </xf>
    <xf numFmtId="0" fontId="45" fillId="5" borderId="1" xfId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5" fillId="5" borderId="1" xfId="1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40" fillId="0" borderId="6" xfId="0" applyNumberFormat="1" applyFont="1" applyBorder="1" applyAlignment="1">
      <alignment horizontal="center" vertical="center"/>
    </xf>
    <xf numFmtId="0" fontId="4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8" fillId="5" borderId="36" xfId="0" applyNumberFormat="1" applyFont="1" applyFill="1" applyBorder="1" applyAlignment="1">
      <alignment horizontal="center" vertical="center" wrapText="1"/>
    </xf>
    <xf numFmtId="0" fontId="31" fillId="5" borderId="36" xfId="0" applyNumberFormat="1" applyFont="1" applyFill="1" applyBorder="1" applyAlignment="1">
      <alignment horizontal="center" vertical="center" wrapText="1"/>
    </xf>
    <xf numFmtId="0" fontId="31" fillId="5" borderId="36" xfId="0" applyFont="1" applyFill="1" applyBorder="1" applyAlignment="1">
      <alignment horizontal="center" vertical="center"/>
    </xf>
    <xf numFmtId="0" fontId="48" fillId="5" borderId="36" xfId="0" applyNumberFormat="1" applyFont="1" applyFill="1" applyBorder="1" applyAlignment="1">
      <alignment horizontal="center" vertical="center"/>
    </xf>
    <xf numFmtId="0" fontId="40" fillId="5" borderId="1" xfId="1" applyFont="1" applyFill="1" applyBorder="1" applyAlignment="1">
      <alignment vertical="center" wrapText="1"/>
    </xf>
    <xf numFmtId="0" fontId="49" fillId="0" borderId="1" xfId="3" applyFont="1" applyBorder="1" applyAlignment="1">
      <alignment horizontal="center" vertical="center" wrapText="1"/>
    </xf>
    <xf numFmtId="0" fontId="40" fillId="5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</xf>
    <xf numFmtId="0" fontId="40" fillId="5" borderId="1" xfId="0" applyNumberFormat="1" applyFont="1" applyFill="1" applyBorder="1" applyAlignment="1">
      <alignment horizontal="center" vertical="center" wrapText="1"/>
    </xf>
    <xf numFmtId="49" fontId="40" fillId="5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 applyProtection="1">
      <alignment horizontal="center" vertical="center" wrapText="1"/>
    </xf>
    <xf numFmtId="3" fontId="40" fillId="5" borderId="1" xfId="0" applyNumberFormat="1" applyFont="1" applyFill="1" applyBorder="1" applyAlignment="1">
      <alignment horizontal="center" vertical="center" wrapText="1"/>
    </xf>
    <xf numFmtId="0" fontId="40" fillId="5" borderId="0" xfId="1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9" fillId="0" borderId="0" xfId="3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3" fontId="46" fillId="0" borderId="2" xfId="0" applyNumberFormat="1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53" fillId="0" borderId="1" xfId="0" applyFont="1" applyBorder="1" applyAlignment="1" applyProtection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54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18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 applyProtection="1">
      <alignment horizontal="center" vertical="center" wrapText="1"/>
    </xf>
    <xf numFmtId="0" fontId="63" fillId="5" borderId="1" xfId="0" applyNumberFormat="1" applyFont="1" applyFill="1" applyBorder="1" applyAlignment="1">
      <alignment horizontal="center" vertical="center" wrapText="1"/>
    </xf>
    <xf numFmtId="0" fontId="63" fillId="5" borderId="1" xfId="0" applyNumberFormat="1" applyFont="1" applyFill="1" applyBorder="1" applyAlignment="1">
      <alignment horizontal="center" vertical="center"/>
    </xf>
    <xf numFmtId="0" fontId="16" fillId="10" borderId="1" xfId="2" applyFont="1" applyFill="1" applyBorder="1" applyAlignment="1">
      <alignment horizontal="center" wrapText="1"/>
    </xf>
    <xf numFmtId="0" fontId="29" fillId="10" borderId="1" xfId="2" applyFont="1" applyFill="1" applyBorder="1" applyAlignment="1">
      <alignment horizontal="center" wrapText="1"/>
    </xf>
    <xf numFmtId="0" fontId="16" fillId="19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8" fillId="5" borderId="1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5" borderId="0" xfId="0" applyFont="1" applyFill="1"/>
    <xf numFmtId="0" fontId="61" fillId="5" borderId="1" xfId="0" applyFont="1" applyFill="1" applyBorder="1" applyAlignment="1">
      <alignment horizontal="center" vertical="center"/>
    </xf>
    <xf numFmtId="0" fontId="40" fillId="0" borderId="1" xfId="1" applyFont="1" applyBorder="1" applyAlignment="1" applyProtection="1">
      <alignment horizontal="center" vertical="center" wrapText="1"/>
    </xf>
    <xf numFmtId="0" fontId="40" fillId="0" borderId="1" xfId="1" applyFont="1" applyBorder="1" applyAlignment="1" applyProtection="1">
      <alignment horizontal="center" vertical="center"/>
    </xf>
    <xf numFmtId="0" fontId="40" fillId="0" borderId="6" xfId="0" applyFont="1" applyBorder="1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/>
    </xf>
    <xf numFmtId="0" fontId="64" fillId="5" borderId="36" xfId="0" applyNumberFormat="1" applyFont="1" applyFill="1" applyBorder="1" applyAlignment="1">
      <alignment horizontal="center" vertical="center" wrapText="1"/>
    </xf>
    <xf numFmtId="49" fontId="64" fillId="5" borderId="36" xfId="0" applyNumberFormat="1" applyFont="1" applyFill="1" applyBorder="1" applyAlignment="1">
      <alignment horizontal="center" vertical="center" wrapText="1"/>
    </xf>
    <xf numFmtId="0" fontId="64" fillId="5" borderId="3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6" fillId="20" borderId="25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32" xfId="0" applyFont="1" applyFill="1" applyBorder="1" applyAlignment="1">
      <alignment horizontal="center" vertical="center" wrapText="1"/>
    </xf>
    <xf numFmtId="0" fontId="16" fillId="20" borderId="18" xfId="0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 wrapText="1"/>
    </xf>
    <xf numFmtId="0" fontId="16" fillId="20" borderId="2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35" fillId="19" borderId="18" xfId="0" applyFont="1" applyFill="1" applyBorder="1" applyAlignment="1">
      <alignment horizontal="center" vertical="center" wrapText="1"/>
    </xf>
    <xf numFmtId="0" fontId="35" fillId="19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20" borderId="6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21" xfId="0" applyFont="1" applyBorder="1"/>
    <xf numFmtId="0" fontId="16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6" fillId="10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35" fillId="18" borderId="1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left" vertical="top" wrapText="1"/>
    </xf>
    <xf numFmtId="0" fontId="25" fillId="5" borderId="1" xfId="2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 wrapText="1"/>
    </xf>
    <xf numFmtId="0" fontId="16" fillId="17" borderId="14" xfId="1" applyFont="1" applyFill="1" applyBorder="1" applyAlignment="1">
      <alignment horizontal="center" vertical="center" wrapText="1"/>
    </xf>
    <xf numFmtId="0" fontId="16" fillId="17" borderId="10" xfId="1" applyFont="1" applyFill="1" applyBorder="1" applyAlignment="1">
      <alignment horizontal="center" vertical="center" wrapText="1"/>
    </xf>
    <xf numFmtId="0" fontId="16" fillId="17" borderId="2" xfId="1" applyFont="1" applyFill="1" applyBorder="1" applyAlignment="1">
      <alignment horizontal="center" vertical="center" wrapText="1"/>
    </xf>
    <xf numFmtId="0" fontId="16" fillId="11" borderId="1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wrapText="1"/>
    </xf>
    <xf numFmtId="0" fontId="16" fillId="3" borderId="24" xfId="1" applyFont="1" applyFill="1" applyBorder="1" applyAlignment="1">
      <alignment horizontal="center" vertical="center" wrapText="1"/>
    </xf>
    <xf numFmtId="0" fontId="16" fillId="3" borderId="19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29" xfId="1" applyFont="1" applyFill="1" applyBorder="1" applyAlignment="1">
      <alignment horizontal="center" vertical="center" wrapText="1"/>
    </xf>
    <xf numFmtId="0" fontId="16" fillId="10" borderId="21" xfId="1" applyFont="1" applyFill="1" applyBorder="1" applyAlignment="1">
      <alignment horizontal="center" vertical="center" wrapText="1"/>
    </xf>
    <xf numFmtId="0" fontId="16" fillId="10" borderId="22" xfId="1" applyFont="1" applyFill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13" borderId="14" xfId="1" applyFont="1" applyFill="1" applyBorder="1" applyAlignment="1">
      <alignment horizontal="center" vertical="center" wrapText="1"/>
    </xf>
    <xf numFmtId="0" fontId="16" fillId="13" borderId="10" xfId="1" applyFont="1" applyFill="1" applyBorder="1" applyAlignment="1">
      <alignment horizontal="center" vertical="center" wrapText="1"/>
    </xf>
    <xf numFmtId="0" fontId="16" fillId="13" borderId="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1" applyFont="1" applyAlignment="1">
      <alignment horizontal="left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6" fillId="0" borderId="3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">
    <cellStyle name="Hiperłącze" xfId="3" builtinId="8"/>
    <cellStyle name="Normalny" xfId="0" builtinId="0"/>
    <cellStyle name="Normalny 2" xfId="1" xr:uid="{00000000-0005-0000-0000-000002000000}"/>
    <cellStyle name="Normalny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uro@milanowskabiblioteka.p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biblioteka@biblioteka-jaktorow.pl" TargetMode="External"/><Relationship Id="rId1" Type="http://schemas.openxmlformats.org/officeDocument/2006/relationships/hyperlink" Target="mailto:gbpbaranow@onet.eu" TargetMode="External"/><Relationship Id="rId6" Type="http://schemas.openxmlformats.org/officeDocument/2006/relationships/hyperlink" Target="mailto:dyrektor@mbp-podkowalesna.pl" TargetMode="External"/><Relationship Id="rId5" Type="http://schemas.openxmlformats.org/officeDocument/2006/relationships/hyperlink" Target="mailto:kontakt@biblioteka.grodzisk.pl" TargetMode="External"/><Relationship Id="rId4" Type="http://schemas.openxmlformats.org/officeDocument/2006/relationships/hyperlink" Target="mailto:gbpzabiawola@interia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2"/>
  <sheetViews>
    <sheetView tabSelected="1" topLeftCell="C1" zoomScale="60" zoomScaleNormal="60" workbookViewId="0">
      <pane ySplit="7" topLeftCell="A9" activePane="bottomLeft" state="frozenSplit"/>
      <selection pane="bottomLeft" sqref="A1:AF26"/>
    </sheetView>
  </sheetViews>
  <sheetFormatPr defaultColWidth="14.42578125" defaultRowHeight="12.75" x14ac:dyDescent="0.2"/>
  <cols>
    <col min="1" max="1" width="27.7109375" style="14" customWidth="1"/>
    <col min="2" max="2" width="15" style="14" customWidth="1"/>
    <col min="3" max="3" width="11.85546875" style="14" customWidth="1"/>
    <col min="4" max="4" width="10.5703125" style="9" customWidth="1"/>
    <col min="5" max="5" width="10.42578125" style="9" customWidth="1"/>
    <col min="6" max="7" width="9.42578125" style="9" customWidth="1"/>
    <col min="8" max="8" width="8.140625" style="9" customWidth="1"/>
    <col min="9" max="10" width="8.42578125" style="9" customWidth="1"/>
    <col min="11" max="12" width="8.5703125" style="9" customWidth="1"/>
    <col min="13" max="13" width="9" style="9" customWidth="1"/>
    <col min="14" max="14" width="9.5703125" style="9" customWidth="1"/>
    <col min="15" max="15" width="11.85546875" style="9" customWidth="1"/>
    <col min="16" max="16" width="10.42578125" style="9" customWidth="1"/>
    <col min="17" max="17" width="11" style="9" customWidth="1"/>
    <col min="18" max="18" width="10.7109375" style="9" customWidth="1"/>
    <col min="19" max="19" width="11.7109375" style="9" customWidth="1"/>
    <col min="20" max="20" width="16.5703125" style="9" customWidth="1"/>
    <col min="21" max="23" width="8.28515625" style="9" customWidth="1"/>
    <col min="24" max="24" width="9" style="9" customWidth="1"/>
    <col min="25" max="25" width="9.140625" style="9" customWidth="1"/>
    <col min="26" max="26" width="7.5703125" style="9" customWidth="1"/>
    <col min="27" max="27" width="8.85546875" style="9" customWidth="1"/>
    <col min="28" max="28" width="7.7109375" style="9" customWidth="1"/>
    <col min="29" max="29" width="18.5703125" style="9" customWidth="1"/>
    <col min="30" max="30" width="17" style="9" customWidth="1"/>
    <col min="31" max="16384" width="14.42578125" style="9"/>
  </cols>
  <sheetData>
    <row r="1" spans="1:33" ht="19.5" customHeight="1" x14ac:dyDescent="0.2">
      <c r="A1" s="154" t="s">
        <v>113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99"/>
      <c r="O1" s="99"/>
      <c r="P1" s="99"/>
      <c r="Q1" s="99"/>
      <c r="R1" s="157" t="s">
        <v>0</v>
      </c>
      <c r="S1" s="157"/>
      <c r="T1" s="157"/>
      <c r="U1" s="157"/>
      <c r="V1" s="157"/>
      <c r="W1" s="157"/>
      <c r="X1" s="157"/>
      <c r="Y1" s="100"/>
      <c r="Z1" s="100"/>
      <c r="AA1" s="100"/>
      <c r="AB1" s="100"/>
      <c r="AC1" s="100"/>
      <c r="AD1" s="158" t="s">
        <v>1</v>
      </c>
      <c r="AE1" s="159"/>
      <c r="AF1" s="159"/>
    </row>
    <row r="2" spans="1:33" s="10" customFormat="1" ht="32.25" customHeight="1" x14ac:dyDescent="0.2">
      <c r="A2" s="151" t="s">
        <v>2</v>
      </c>
      <c r="B2" s="151" t="s">
        <v>204</v>
      </c>
      <c r="C2" s="151" t="s">
        <v>205</v>
      </c>
      <c r="D2" s="151" t="s">
        <v>3</v>
      </c>
      <c r="E2" s="151"/>
      <c r="F2" s="151"/>
      <c r="G2" s="151"/>
      <c r="H2" s="151" t="s">
        <v>4</v>
      </c>
      <c r="I2" s="155"/>
      <c r="J2" s="155"/>
      <c r="K2" s="155"/>
      <c r="L2" s="155"/>
      <c r="M2" s="155"/>
      <c r="N2" s="151" t="s">
        <v>5</v>
      </c>
      <c r="O2" s="151"/>
      <c r="P2" s="151"/>
      <c r="Q2" s="151"/>
      <c r="R2" s="151"/>
      <c r="S2" s="151"/>
      <c r="T2" s="153" t="s">
        <v>175</v>
      </c>
      <c r="U2" s="153"/>
      <c r="V2" s="153"/>
      <c r="W2" s="153"/>
      <c r="X2" s="153"/>
      <c r="Y2" s="151" t="s">
        <v>6</v>
      </c>
      <c r="Z2" s="151"/>
      <c r="AA2" s="151"/>
      <c r="AB2" s="151"/>
      <c r="AC2" s="151" t="s">
        <v>7</v>
      </c>
      <c r="AD2" s="151" t="s">
        <v>270</v>
      </c>
      <c r="AE2" s="151" t="s">
        <v>8</v>
      </c>
      <c r="AF2" s="151"/>
    </row>
    <row r="3" spans="1:33" s="10" customFormat="1" ht="5.25" hidden="1" customHeight="1" x14ac:dyDescent="0.2">
      <c r="A3" s="151"/>
      <c r="B3" s="151"/>
      <c r="C3" s="151"/>
      <c r="D3" s="151" t="s">
        <v>9</v>
      </c>
      <c r="E3" s="151"/>
      <c r="F3" s="151" t="s">
        <v>10</v>
      </c>
      <c r="G3" s="155"/>
      <c r="H3" s="72"/>
      <c r="I3" s="73"/>
      <c r="J3" s="73"/>
      <c r="K3" s="73"/>
      <c r="L3" s="72"/>
      <c r="M3" s="72"/>
      <c r="N3" s="72"/>
      <c r="O3" s="72"/>
      <c r="P3" s="72"/>
      <c r="Q3" s="72"/>
      <c r="R3" s="72"/>
      <c r="S3" s="72"/>
      <c r="T3" s="101"/>
      <c r="U3" s="101"/>
      <c r="V3" s="101"/>
      <c r="W3" s="101"/>
      <c r="X3" s="101"/>
      <c r="Y3" s="72"/>
      <c r="Z3" s="72"/>
      <c r="AA3" s="72"/>
      <c r="AB3" s="72"/>
      <c r="AC3" s="151"/>
      <c r="AD3" s="151"/>
      <c r="AE3" s="72"/>
      <c r="AF3" s="72"/>
    </row>
    <row r="4" spans="1:33" s="10" customFormat="1" ht="119.25" customHeight="1" x14ac:dyDescent="0.2">
      <c r="A4" s="151"/>
      <c r="B4" s="151"/>
      <c r="C4" s="151"/>
      <c r="D4" s="151"/>
      <c r="E4" s="151"/>
      <c r="F4" s="155"/>
      <c r="G4" s="155"/>
      <c r="H4" s="151" t="s">
        <v>11</v>
      </c>
      <c r="I4" s="151"/>
      <c r="J4" s="156" t="s">
        <v>12</v>
      </c>
      <c r="K4" s="156"/>
      <c r="L4" s="151" t="s">
        <v>13</v>
      </c>
      <c r="M4" s="155"/>
      <c r="N4" s="155" t="s">
        <v>14</v>
      </c>
      <c r="O4" s="155"/>
      <c r="P4" s="155"/>
      <c r="Q4" s="155" t="s">
        <v>15</v>
      </c>
      <c r="R4" s="155"/>
      <c r="S4" s="155" t="s">
        <v>16</v>
      </c>
      <c r="T4" s="102" t="s">
        <v>211</v>
      </c>
      <c r="U4" s="152" t="s">
        <v>176</v>
      </c>
      <c r="V4" s="152"/>
      <c r="W4" s="152" t="s">
        <v>177</v>
      </c>
      <c r="X4" s="152"/>
      <c r="Y4" s="151" t="s">
        <v>17</v>
      </c>
      <c r="Z4" s="151"/>
      <c r="AA4" s="151" t="s">
        <v>18</v>
      </c>
      <c r="AB4" s="151"/>
      <c r="AC4" s="151"/>
      <c r="AD4" s="151"/>
      <c r="AE4" s="151" t="s">
        <v>19</v>
      </c>
      <c r="AF4" s="151" t="s">
        <v>20</v>
      </c>
    </row>
    <row r="5" spans="1:33" s="12" customFormat="1" ht="12" customHeight="1" x14ac:dyDescent="0.2">
      <c r="A5" s="151"/>
      <c r="B5" s="151"/>
      <c r="C5" s="151"/>
      <c r="D5" s="151" t="s">
        <v>260</v>
      </c>
      <c r="E5" s="151" t="s">
        <v>261</v>
      </c>
      <c r="F5" s="151" t="s">
        <v>21</v>
      </c>
      <c r="G5" s="151" t="s">
        <v>22</v>
      </c>
      <c r="H5" s="151" t="s">
        <v>23</v>
      </c>
      <c r="I5" s="151" t="s">
        <v>22</v>
      </c>
      <c r="J5" s="151" t="s">
        <v>23</v>
      </c>
      <c r="K5" s="151" t="s">
        <v>22</v>
      </c>
      <c r="L5" s="151" t="s">
        <v>23</v>
      </c>
      <c r="M5" s="151" t="s">
        <v>22</v>
      </c>
      <c r="N5" s="151" t="s">
        <v>24</v>
      </c>
      <c r="O5" s="151" t="s">
        <v>25</v>
      </c>
      <c r="P5" s="151" t="s">
        <v>26</v>
      </c>
      <c r="Q5" s="151" t="s">
        <v>27</v>
      </c>
      <c r="R5" s="151" t="s">
        <v>28</v>
      </c>
      <c r="S5" s="155"/>
      <c r="T5" s="153" t="s">
        <v>123</v>
      </c>
      <c r="U5" s="153" t="s">
        <v>23</v>
      </c>
      <c r="V5" s="153" t="s">
        <v>22</v>
      </c>
      <c r="W5" s="153" t="s">
        <v>23</v>
      </c>
      <c r="X5" s="153" t="s">
        <v>22</v>
      </c>
      <c r="Y5" s="151" t="s">
        <v>23</v>
      </c>
      <c r="Z5" s="151" t="s">
        <v>29</v>
      </c>
      <c r="AA5" s="151" t="s">
        <v>23</v>
      </c>
      <c r="AB5" s="151" t="s">
        <v>30</v>
      </c>
      <c r="AC5" s="151" t="s">
        <v>123</v>
      </c>
      <c r="AD5" s="151"/>
      <c r="AE5" s="151"/>
      <c r="AF5" s="151"/>
    </row>
    <row r="6" spans="1:33" ht="30.75" customHeight="1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5"/>
      <c r="T6" s="153"/>
      <c r="U6" s="153"/>
      <c r="V6" s="153"/>
      <c r="W6" s="153"/>
      <c r="X6" s="153"/>
      <c r="Y6" s="151"/>
      <c r="Z6" s="151"/>
      <c r="AA6" s="151"/>
      <c r="AB6" s="151"/>
      <c r="AC6" s="151"/>
      <c r="AD6" s="151"/>
      <c r="AE6" s="151"/>
      <c r="AF6" s="151"/>
    </row>
    <row r="7" spans="1:33" s="42" customFormat="1" ht="14.25" customHeight="1" x14ac:dyDescent="0.2">
      <c r="A7" s="95">
        <v>0</v>
      </c>
      <c r="B7" s="95">
        <v>1</v>
      </c>
      <c r="C7" s="95">
        <v>2</v>
      </c>
      <c r="D7" s="95">
        <v>3</v>
      </c>
      <c r="E7" s="95">
        <v>4</v>
      </c>
      <c r="F7" s="95">
        <v>5</v>
      </c>
      <c r="G7" s="95">
        <v>6</v>
      </c>
      <c r="H7" s="95">
        <v>7</v>
      </c>
      <c r="I7" s="95">
        <v>8</v>
      </c>
      <c r="J7" s="95">
        <v>9</v>
      </c>
      <c r="K7" s="95">
        <v>10</v>
      </c>
      <c r="L7" s="95">
        <v>11</v>
      </c>
      <c r="M7" s="95">
        <v>12</v>
      </c>
      <c r="N7" s="95">
        <v>13</v>
      </c>
      <c r="O7" s="95">
        <v>14</v>
      </c>
      <c r="P7" s="95">
        <v>15</v>
      </c>
      <c r="Q7" s="95">
        <v>16</v>
      </c>
      <c r="R7" s="95">
        <v>17</v>
      </c>
      <c r="S7" s="95">
        <v>18</v>
      </c>
      <c r="T7" s="95">
        <v>19</v>
      </c>
      <c r="U7" s="95">
        <v>20</v>
      </c>
      <c r="V7" s="95">
        <v>21</v>
      </c>
      <c r="W7" s="95">
        <v>22</v>
      </c>
      <c r="X7" s="95">
        <v>23</v>
      </c>
      <c r="Y7" s="95">
        <v>24</v>
      </c>
      <c r="Z7" s="95">
        <v>25</v>
      </c>
      <c r="AA7" s="95">
        <v>26</v>
      </c>
      <c r="AB7" s="95">
        <v>27</v>
      </c>
      <c r="AC7" s="95">
        <v>28</v>
      </c>
      <c r="AD7" s="95">
        <v>29</v>
      </c>
      <c r="AE7" s="95">
        <v>30</v>
      </c>
      <c r="AF7" s="95">
        <v>31</v>
      </c>
    </row>
    <row r="8" spans="1:33" ht="35.25" customHeight="1" x14ac:dyDescent="0.2">
      <c r="A8" s="79" t="s">
        <v>294</v>
      </c>
      <c r="B8" s="116">
        <f>B9+B10+B11+B12+B13+B14</f>
        <v>97656</v>
      </c>
      <c r="C8" s="116"/>
      <c r="D8" s="116">
        <f t="shared" ref="D8:S8" si="0">D9+D10+D11+D12+D13+D14</f>
        <v>3</v>
      </c>
      <c r="E8" s="116">
        <f t="shared" si="0"/>
        <v>2</v>
      </c>
      <c r="F8" s="116">
        <f t="shared" si="0"/>
        <v>3</v>
      </c>
      <c r="G8" s="116">
        <f t="shared" si="0"/>
        <v>6</v>
      </c>
      <c r="H8" s="116">
        <f t="shared" si="0"/>
        <v>0</v>
      </c>
      <c r="I8" s="116">
        <f t="shared" si="0"/>
        <v>0</v>
      </c>
      <c r="J8" s="116">
        <f t="shared" si="0"/>
        <v>0</v>
      </c>
      <c r="K8" s="116">
        <f t="shared" si="0"/>
        <v>0</v>
      </c>
      <c r="L8" s="116">
        <f t="shared" si="0"/>
        <v>0</v>
      </c>
      <c r="M8" s="116">
        <f t="shared" si="0"/>
        <v>0</v>
      </c>
      <c r="N8" s="116">
        <f t="shared" si="0"/>
        <v>1</v>
      </c>
      <c r="O8" s="116">
        <f t="shared" si="0"/>
        <v>1</v>
      </c>
      <c r="P8" s="116">
        <f t="shared" si="0"/>
        <v>1</v>
      </c>
      <c r="Q8" s="116">
        <f t="shared" si="0"/>
        <v>3</v>
      </c>
      <c r="R8" s="116">
        <f t="shared" si="0"/>
        <v>0</v>
      </c>
      <c r="S8" s="116">
        <f t="shared" si="0"/>
        <v>0</v>
      </c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</row>
    <row r="9" spans="1:33" ht="35.25" customHeight="1" x14ac:dyDescent="0.2">
      <c r="A9" s="92" t="s">
        <v>272</v>
      </c>
      <c r="B9" s="55">
        <v>48621</v>
      </c>
      <c r="C9" s="55" t="s">
        <v>290</v>
      </c>
      <c r="D9" s="55">
        <v>1</v>
      </c>
      <c r="E9" s="55">
        <v>1</v>
      </c>
      <c r="F9" s="55">
        <v>0</v>
      </c>
      <c r="G9" s="55">
        <v>2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>
        <v>0</v>
      </c>
      <c r="P9" s="55">
        <v>0</v>
      </c>
      <c r="Q9" s="55">
        <v>1</v>
      </c>
      <c r="R9" s="55">
        <v>0</v>
      </c>
      <c r="S9" s="55">
        <v>0</v>
      </c>
      <c r="T9" s="55">
        <v>1</v>
      </c>
      <c r="U9" s="55">
        <v>1</v>
      </c>
      <c r="V9" s="55">
        <v>1</v>
      </c>
      <c r="W9" s="55">
        <v>0</v>
      </c>
      <c r="X9" s="55">
        <v>0</v>
      </c>
      <c r="Y9" s="55">
        <v>41</v>
      </c>
      <c r="Z9" s="55">
        <v>21</v>
      </c>
      <c r="AA9" s="55">
        <v>14</v>
      </c>
      <c r="AB9" s="55">
        <v>6</v>
      </c>
      <c r="AC9" s="55">
        <v>1</v>
      </c>
      <c r="AD9" s="55" t="s">
        <v>291</v>
      </c>
      <c r="AE9" s="93" t="s">
        <v>292</v>
      </c>
      <c r="AF9" s="103">
        <v>221202900</v>
      </c>
      <c r="AG9" s="87"/>
    </row>
    <row r="10" spans="1:33" ht="35.25" customHeight="1" x14ac:dyDescent="0.2">
      <c r="A10" s="94" t="s">
        <v>273</v>
      </c>
      <c r="B10" s="96">
        <v>16370</v>
      </c>
      <c r="C10" s="96" t="s">
        <v>284</v>
      </c>
      <c r="D10" s="96">
        <v>1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1</v>
      </c>
      <c r="P10" s="96">
        <v>0</v>
      </c>
      <c r="Q10" s="96">
        <v>1</v>
      </c>
      <c r="R10" s="96">
        <v>0</v>
      </c>
      <c r="S10" s="96">
        <v>0</v>
      </c>
      <c r="T10" s="96">
        <v>1</v>
      </c>
      <c r="U10" s="96">
        <v>0</v>
      </c>
      <c r="V10" s="96">
        <v>0</v>
      </c>
      <c r="W10" s="96">
        <v>0</v>
      </c>
      <c r="X10" s="96">
        <v>0</v>
      </c>
      <c r="Y10" s="96">
        <v>29</v>
      </c>
      <c r="Z10" s="96">
        <v>0</v>
      </c>
      <c r="AA10" s="96">
        <v>7</v>
      </c>
      <c r="AB10" s="96">
        <v>0</v>
      </c>
      <c r="AC10" s="96">
        <v>1</v>
      </c>
      <c r="AD10" s="96" t="s">
        <v>279</v>
      </c>
      <c r="AE10" s="104" t="s">
        <v>285</v>
      </c>
      <c r="AF10" s="96">
        <v>227558113</v>
      </c>
    </row>
    <row r="11" spans="1:33" ht="42" customHeight="1" x14ac:dyDescent="0.2">
      <c r="A11" s="94" t="s">
        <v>274</v>
      </c>
      <c r="B11" s="97">
        <v>3672</v>
      </c>
      <c r="C11" s="98" t="s">
        <v>284</v>
      </c>
      <c r="D11" s="97">
        <v>1</v>
      </c>
      <c r="E11" s="97">
        <v>1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1</v>
      </c>
      <c r="Q11" s="97">
        <v>0</v>
      </c>
      <c r="R11" s="97">
        <v>0</v>
      </c>
      <c r="S11" s="97">
        <v>0</v>
      </c>
      <c r="T11" s="97">
        <v>1</v>
      </c>
      <c r="U11" s="97">
        <v>1</v>
      </c>
      <c r="V11" s="97">
        <v>1</v>
      </c>
      <c r="W11" s="97">
        <v>0</v>
      </c>
      <c r="X11" s="97">
        <v>0</v>
      </c>
      <c r="Y11" s="97">
        <v>28</v>
      </c>
      <c r="Z11" s="97">
        <v>28</v>
      </c>
      <c r="AA11" s="97">
        <v>9</v>
      </c>
      <c r="AB11" s="97">
        <v>9</v>
      </c>
      <c r="AC11" s="97">
        <v>1</v>
      </c>
      <c r="AD11" s="98" t="s">
        <v>293</v>
      </c>
      <c r="AE11" s="98" t="s">
        <v>295</v>
      </c>
      <c r="AF11" s="105">
        <v>571271770</v>
      </c>
    </row>
    <row r="12" spans="1:33" ht="35.25" customHeight="1" x14ac:dyDescent="0.2">
      <c r="A12" s="94" t="s">
        <v>275</v>
      </c>
      <c r="B12" s="55">
        <v>5210</v>
      </c>
      <c r="C12" s="55" t="s">
        <v>278</v>
      </c>
      <c r="D12" s="55">
        <v>0</v>
      </c>
      <c r="E12" s="55">
        <v>0</v>
      </c>
      <c r="F12" s="55">
        <v>1</v>
      </c>
      <c r="G12" s="55">
        <v>2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1</v>
      </c>
      <c r="U12" s="55">
        <v>0</v>
      </c>
      <c r="V12" s="55">
        <v>1</v>
      </c>
      <c r="W12" s="55">
        <v>0</v>
      </c>
      <c r="X12" s="55">
        <v>0</v>
      </c>
      <c r="Y12" s="55">
        <v>33</v>
      </c>
      <c r="Z12" s="55">
        <v>28</v>
      </c>
      <c r="AA12" s="55">
        <v>3</v>
      </c>
      <c r="AB12" s="55">
        <v>4</v>
      </c>
      <c r="AC12" s="55">
        <v>1</v>
      </c>
      <c r="AD12" s="55" t="s">
        <v>279</v>
      </c>
      <c r="AE12" s="93" t="s">
        <v>280</v>
      </c>
      <c r="AF12" s="55" t="s">
        <v>281</v>
      </c>
    </row>
    <row r="13" spans="1:33" ht="35.25" customHeight="1" x14ac:dyDescent="0.2">
      <c r="A13" s="94" t="s">
        <v>276</v>
      </c>
      <c r="B13" s="55">
        <v>12897</v>
      </c>
      <c r="C13" s="55" t="s">
        <v>278</v>
      </c>
      <c r="D13" s="55">
        <v>0</v>
      </c>
      <c r="E13" s="55">
        <v>0</v>
      </c>
      <c r="F13" s="55">
        <v>1</v>
      </c>
      <c r="G13" s="55">
        <v>1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1</v>
      </c>
      <c r="R13" s="55">
        <v>0</v>
      </c>
      <c r="S13" s="55">
        <v>0</v>
      </c>
      <c r="T13" s="55">
        <v>1</v>
      </c>
      <c r="U13" s="55">
        <v>1</v>
      </c>
      <c r="V13" s="55">
        <v>1</v>
      </c>
      <c r="W13" s="55">
        <v>0</v>
      </c>
      <c r="X13" s="55">
        <v>0</v>
      </c>
      <c r="Y13" s="55">
        <v>42</v>
      </c>
      <c r="Z13" s="55">
        <v>42</v>
      </c>
      <c r="AA13" s="55">
        <v>10</v>
      </c>
      <c r="AB13" s="55">
        <v>10</v>
      </c>
      <c r="AC13" s="55">
        <v>0</v>
      </c>
      <c r="AD13" s="55" t="s">
        <v>279</v>
      </c>
      <c r="AE13" s="93" t="s">
        <v>282</v>
      </c>
      <c r="AF13" s="77">
        <v>468564017</v>
      </c>
    </row>
    <row r="14" spans="1:33" ht="35.25" customHeight="1" x14ac:dyDescent="0.2">
      <c r="A14" s="94" t="s">
        <v>277</v>
      </c>
      <c r="B14" s="55">
        <v>10886</v>
      </c>
      <c r="C14" s="55" t="s">
        <v>278</v>
      </c>
      <c r="D14" s="55">
        <v>0</v>
      </c>
      <c r="E14" s="55">
        <v>0</v>
      </c>
      <c r="F14" s="55">
        <v>1</v>
      </c>
      <c r="G14" s="55">
        <v>1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1</v>
      </c>
      <c r="U14" s="55">
        <v>1</v>
      </c>
      <c r="V14" s="55">
        <v>0</v>
      </c>
      <c r="W14" s="55">
        <v>0</v>
      </c>
      <c r="X14" s="55">
        <v>0</v>
      </c>
      <c r="Y14" s="55">
        <v>44</v>
      </c>
      <c r="Z14" s="55">
        <v>40</v>
      </c>
      <c r="AA14" s="55">
        <v>9</v>
      </c>
      <c r="AB14" s="55">
        <v>8</v>
      </c>
      <c r="AC14" s="55">
        <v>0</v>
      </c>
      <c r="AD14" s="55" t="s">
        <v>279</v>
      </c>
      <c r="AE14" s="93" t="s">
        <v>289</v>
      </c>
      <c r="AF14" s="55">
        <v>500595965</v>
      </c>
    </row>
    <row r="15" spans="1:33" ht="35.25" customHeight="1" x14ac:dyDescent="0.2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8"/>
      <c r="AF15" s="107"/>
    </row>
    <row r="16" spans="1:33" ht="35.25" customHeight="1" x14ac:dyDescent="0.2">
      <c r="A16" s="74"/>
      <c r="B16" s="109" t="s">
        <v>296</v>
      </c>
      <c r="C16" s="75"/>
      <c r="D16" s="76"/>
      <c r="E16" s="76"/>
      <c r="F16" s="76"/>
      <c r="G16" s="76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</row>
    <row r="17" spans="1:24" ht="17.25" customHeight="1" x14ac:dyDescent="0.2">
      <c r="A17" s="162" t="s">
        <v>259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60.75" customHeight="1" x14ac:dyDescent="0.2">
      <c r="A18" s="161" t="s">
        <v>206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x14ac:dyDescent="0.2">
      <c r="A19" s="162" t="s">
        <v>207</v>
      </c>
      <c r="B19" s="162"/>
      <c r="C19" s="162"/>
    </row>
    <row r="20" spans="1:24" x14ac:dyDescent="0.2">
      <c r="A20" s="15" t="s">
        <v>208</v>
      </c>
      <c r="B20" s="15"/>
      <c r="C20" s="9"/>
    </row>
    <row r="21" spans="1:24" ht="20.45" customHeight="1" x14ac:dyDescent="0.2">
      <c r="A21" s="162" t="s">
        <v>262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21" customHeight="1" x14ac:dyDescent="0.2">
      <c r="A22" s="160"/>
      <c r="B22" s="160"/>
      <c r="C22" s="160"/>
      <c r="D22" s="160"/>
    </row>
  </sheetData>
  <mergeCells count="58">
    <mergeCell ref="A19:C19"/>
    <mergeCell ref="D5:D6"/>
    <mergeCell ref="E5:E6"/>
    <mergeCell ref="F5:F6"/>
    <mergeCell ref="G5:G6"/>
    <mergeCell ref="A17:M17"/>
    <mergeCell ref="J5:J6"/>
    <mergeCell ref="A2:A6"/>
    <mergeCell ref="L5:L6"/>
    <mergeCell ref="B2:B6"/>
    <mergeCell ref="C2:C6"/>
    <mergeCell ref="I5:I6"/>
    <mergeCell ref="F3:G4"/>
    <mergeCell ref="D2:G2"/>
    <mergeCell ref="A22:D22"/>
    <mergeCell ref="AE4:AE6"/>
    <mergeCell ref="AF4:AF6"/>
    <mergeCell ref="AD2:AD6"/>
    <mergeCell ref="N5:N6"/>
    <mergeCell ref="O5:O6"/>
    <mergeCell ref="P5:P6"/>
    <mergeCell ref="N4:P4"/>
    <mergeCell ref="AA5:AA6"/>
    <mergeCell ref="AB5:AB6"/>
    <mergeCell ref="D3:E4"/>
    <mergeCell ref="A18:M18"/>
    <mergeCell ref="AC5:AC6"/>
    <mergeCell ref="AC2:AC4"/>
    <mergeCell ref="A21:M21"/>
    <mergeCell ref="K5:K6"/>
    <mergeCell ref="AE2:AF2"/>
    <mergeCell ref="AA4:AB4"/>
    <mergeCell ref="R1:X1"/>
    <mergeCell ref="AD1:AF1"/>
    <mergeCell ref="Y4:Z4"/>
    <mergeCell ref="Q4:R4"/>
    <mergeCell ref="W4:X4"/>
    <mergeCell ref="A1:M1"/>
    <mergeCell ref="W5:W6"/>
    <mergeCell ref="X5:X6"/>
    <mergeCell ref="T2:X2"/>
    <mergeCell ref="T5:T6"/>
    <mergeCell ref="Q5:Q6"/>
    <mergeCell ref="R5:R6"/>
    <mergeCell ref="S4:S6"/>
    <mergeCell ref="N2:S2"/>
    <mergeCell ref="H2:M2"/>
    <mergeCell ref="L4:M4"/>
    <mergeCell ref="J4:K4"/>
    <mergeCell ref="M5:M6"/>
    <mergeCell ref="H4:I4"/>
    <mergeCell ref="H5:H6"/>
    <mergeCell ref="Z5:Z6"/>
    <mergeCell ref="Y2:AB2"/>
    <mergeCell ref="Y5:Y6"/>
    <mergeCell ref="U4:V4"/>
    <mergeCell ref="U5:U6"/>
    <mergeCell ref="V5:V6"/>
  </mergeCells>
  <phoneticPr fontId="0" type="noConversion"/>
  <hyperlinks>
    <hyperlink ref="AE12" r:id="rId1" xr:uid="{00000000-0004-0000-0000-000000000000}"/>
    <hyperlink ref="AE13" r:id="rId2" xr:uid="{00000000-0004-0000-0000-000001000000}"/>
    <hyperlink ref="AE10" r:id="rId3" xr:uid="{00000000-0004-0000-0000-000002000000}"/>
    <hyperlink ref="AE14" r:id="rId4" xr:uid="{00000000-0004-0000-0000-000003000000}"/>
    <hyperlink ref="AE9" r:id="rId5" xr:uid="{00000000-0004-0000-0000-000004000000}"/>
    <hyperlink ref="AE11" r:id="rId6" xr:uid="{00000000-0004-0000-0000-000005000000}"/>
  </hyperlinks>
  <pageMargins left="0.25" right="0.25" top="0.75" bottom="0.75" header="0.3" footer="0.3"/>
  <pageSetup paperSize="9" scale="40" fitToHeight="0" orientation="landscape" r:id="rId7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zoomScale="70" zoomScaleNormal="70" workbookViewId="0">
      <pane ySplit="5" topLeftCell="A6" activePane="bottomLeft" state="frozenSplit"/>
      <selection pane="bottomLeft" activeCell="I8" sqref="I8"/>
    </sheetView>
  </sheetViews>
  <sheetFormatPr defaultColWidth="9.42578125" defaultRowHeight="11.25" x14ac:dyDescent="0.2"/>
  <cols>
    <col min="1" max="1" width="21.28515625" style="17" customWidth="1"/>
    <col min="2" max="2" width="18.140625" style="17" customWidth="1"/>
    <col min="3" max="3" width="19.7109375" style="17" customWidth="1"/>
    <col min="4" max="4" width="17.85546875" style="17" customWidth="1"/>
    <col min="5" max="5" width="18" style="17" customWidth="1"/>
    <col min="6" max="6" width="18.140625" style="17" customWidth="1"/>
    <col min="7" max="7" width="16.85546875" style="17" customWidth="1"/>
    <col min="8" max="8" width="18.85546875" style="17" customWidth="1"/>
    <col min="9" max="9" width="20.42578125" style="17" customWidth="1"/>
    <col min="10" max="16384" width="9.42578125" style="17"/>
  </cols>
  <sheetData>
    <row r="1" spans="1:9" ht="12.75" customHeight="1" x14ac:dyDescent="0.2">
      <c r="A1" s="163" t="s">
        <v>114</v>
      </c>
      <c r="B1" s="164"/>
      <c r="C1" s="164"/>
      <c r="D1" s="164"/>
      <c r="E1" s="164"/>
      <c r="F1" s="164"/>
      <c r="G1" s="164"/>
      <c r="H1" s="164"/>
      <c r="I1" s="165"/>
    </row>
    <row r="2" spans="1:9" ht="8.25" customHeight="1" x14ac:dyDescent="0.2">
      <c r="A2" s="166"/>
      <c r="B2" s="167"/>
      <c r="C2" s="167"/>
      <c r="D2" s="167"/>
      <c r="E2" s="167"/>
      <c r="F2" s="167"/>
      <c r="G2" s="167"/>
      <c r="H2" s="167"/>
      <c r="I2" s="168"/>
    </row>
    <row r="3" spans="1:9" s="12" customFormat="1" ht="33" customHeight="1" x14ac:dyDescent="0.2">
      <c r="A3" s="151" t="s">
        <v>31</v>
      </c>
      <c r="B3" s="171" t="s">
        <v>212</v>
      </c>
      <c r="C3" s="174" t="s">
        <v>118</v>
      </c>
      <c r="D3" s="175"/>
      <c r="E3" s="176"/>
      <c r="F3" s="169" t="s">
        <v>215</v>
      </c>
      <c r="G3" s="156" t="s">
        <v>213</v>
      </c>
      <c r="H3" s="156" t="s">
        <v>214</v>
      </c>
      <c r="I3" s="169" t="s">
        <v>216</v>
      </c>
    </row>
    <row r="4" spans="1:9" s="12" customFormat="1" ht="21" customHeight="1" x14ac:dyDescent="0.2">
      <c r="A4" s="151"/>
      <c r="B4" s="172"/>
      <c r="C4" s="171" t="s">
        <v>32</v>
      </c>
      <c r="D4" s="174" t="s">
        <v>33</v>
      </c>
      <c r="E4" s="176"/>
      <c r="F4" s="169"/>
      <c r="G4" s="156"/>
      <c r="H4" s="156"/>
      <c r="I4" s="169"/>
    </row>
    <row r="5" spans="1:9" s="12" customFormat="1" ht="58.5" customHeight="1" x14ac:dyDescent="0.2">
      <c r="A5" s="151"/>
      <c r="B5" s="173"/>
      <c r="C5" s="173"/>
      <c r="D5" s="11" t="s">
        <v>34</v>
      </c>
      <c r="E5" s="11" t="s">
        <v>35</v>
      </c>
      <c r="F5" s="169"/>
      <c r="G5" s="156"/>
      <c r="H5" s="156"/>
      <c r="I5" s="169"/>
    </row>
    <row r="6" spans="1:9" s="20" customFormat="1" ht="14.25" customHeight="1" thickBot="1" x14ac:dyDescent="0.25">
      <c r="A6" s="66">
        <v>0</v>
      </c>
      <c r="B6" s="19">
        <v>1</v>
      </c>
      <c r="C6" s="19">
        <v>2</v>
      </c>
      <c r="D6" s="19">
        <v>3</v>
      </c>
      <c r="E6" s="19">
        <v>4</v>
      </c>
      <c r="F6" s="54">
        <v>5</v>
      </c>
      <c r="G6" s="19">
        <v>6</v>
      </c>
      <c r="H6" s="19">
        <v>7</v>
      </c>
      <c r="I6" s="68">
        <v>8</v>
      </c>
    </row>
    <row r="7" spans="1:9" ht="44.25" customHeight="1" x14ac:dyDescent="0.2">
      <c r="A7" s="79" t="s">
        <v>294</v>
      </c>
      <c r="B7" s="110">
        <f>B8+B9+B10+B11+B12+B13</f>
        <v>195625</v>
      </c>
      <c r="C7" s="110">
        <f t="shared" ref="C7:I7" si="0">C8+C9+C10+C11+C12+C13</f>
        <v>8638</v>
      </c>
      <c r="D7" s="110">
        <f t="shared" si="0"/>
        <v>7136</v>
      </c>
      <c r="E7" s="110">
        <f t="shared" si="0"/>
        <v>1248</v>
      </c>
      <c r="F7" s="110">
        <f t="shared" si="0"/>
        <v>311787</v>
      </c>
      <c r="G7" s="110">
        <f t="shared" si="0"/>
        <v>334159</v>
      </c>
      <c r="H7" s="110">
        <f t="shared" si="0"/>
        <v>6539</v>
      </c>
      <c r="I7" s="110">
        <f t="shared" si="0"/>
        <v>8127</v>
      </c>
    </row>
    <row r="8" spans="1:9" ht="44.25" customHeight="1" x14ac:dyDescent="0.2">
      <c r="A8" s="80" t="s">
        <v>272</v>
      </c>
      <c r="B8" s="63">
        <v>77303</v>
      </c>
      <c r="C8" s="63">
        <v>4114</v>
      </c>
      <c r="D8" s="63">
        <v>3320</v>
      </c>
      <c r="E8" s="63">
        <v>540</v>
      </c>
      <c r="F8" s="63">
        <v>170491</v>
      </c>
      <c r="G8" s="63">
        <v>182826</v>
      </c>
      <c r="H8" s="63">
        <v>4907</v>
      </c>
      <c r="I8" s="63">
        <v>6442</v>
      </c>
    </row>
    <row r="9" spans="1:9" ht="44.25" customHeight="1" x14ac:dyDescent="0.2">
      <c r="A9" s="78" t="s">
        <v>273</v>
      </c>
      <c r="B9" s="83">
        <v>28071</v>
      </c>
      <c r="C9" s="83">
        <f>E9+D9</f>
        <v>561</v>
      </c>
      <c r="D9" s="83">
        <v>430</v>
      </c>
      <c r="E9" s="83">
        <v>131</v>
      </c>
      <c r="F9" s="83">
        <v>27675</v>
      </c>
      <c r="G9" s="83">
        <f>F9+8+566</f>
        <v>28249</v>
      </c>
      <c r="H9" s="83">
        <v>302</v>
      </c>
      <c r="I9" s="83">
        <f>H9</f>
        <v>302</v>
      </c>
    </row>
    <row r="10" spans="1:9" ht="44.25" customHeight="1" x14ac:dyDescent="0.2">
      <c r="A10" s="78" t="s">
        <v>274</v>
      </c>
      <c r="B10" s="88">
        <v>26612</v>
      </c>
      <c r="C10" s="88">
        <v>1045</v>
      </c>
      <c r="D10" s="88">
        <v>1045</v>
      </c>
      <c r="E10" s="88">
        <v>0</v>
      </c>
      <c r="F10" s="88">
        <v>45367</v>
      </c>
      <c r="G10" s="88">
        <v>51695</v>
      </c>
      <c r="H10" s="88">
        <v>0</v>
      </c>
      <c r="I10" s="88">
        <v>0</v>
      </c>
    </row>
    <row r="11" spans="1:9" ht="44.25" customHeight="1" x14ac:dyDescent="0.2">
      <c r="A11" s="78" t="s">
        <v>275</v>
      </c>
      <c r="B11" s="77">
        <v>20081</v>
      </c>
      <c r="C11" s="77">
        <v>873</v>
      </c>
      <c r="D11" s="55">
        <v>703</v>
      </c>
      <c r="E11" s="55">
        <v>170</v>
      </c>
      <c r="F11" s="77">
        <v>18660</v>
      </c>
      <c r="G11" s="77">
        <v>19097</v>
      </c>
      <c r="H11" s="55">
        <v>337</v>
      </c>
      <c r="I11" s="55">
        <v>352</v>
      </c>
    </row>
    <row r="12" spans="1:9" ht="44.25" customHeight="1" x14ac:dyDescent="0.2">
      <c r="A12" s="78" t="s">
        <v>276</v>
      </c>
      <c r="B12" s="55">
        <v>32291</v>
      </c>
      <c r="C12" s="55">
        <v>1317</v>
      </c>
      <c r="D12" s="55">
        <v>1066</v>
      </c>
      <c r="E12" s="55">
        <v>251</v>
      </c>
      <c r="F12" s="77">
        <v>36430</v>
      </c>
      <c r="G12" s="77">
        <v>39035</v>
      </c>
      <c r="H12" s="55">
        <v>828</v>
      </c>
      <c r="I12" s="55">
        <v>860</v>
      </c>
    </row>
    <row r="13" spans="1:9" ht="37.5" customHeight="1" x14ac:dyDescent="0.2">
      <c r="A13" s="78" t="s">
        <v>277</v>
      </c>
      <c r="B13" s="55">
        <v>11267</v>
      </c>
      <c r="C13" s="55">
        <v>728</v>
      </c>
      <c r="D13" s="55">
        <v>572</v>
      </c>
      <c r="E13" s="55">
        <v>156</v>
      </c>
      <c r="F13" s="55">
        <v>13164</v>
      </c>
      <c r="G13" s="55">
        <v>13257</v>
      </c>
      <c r="H13" s="55">
        <v>165</v>
      </c>
      <c r="I13" s="55">
        <v>171</v>
      </c>
    </row>
    <row r="14" spans="1:9" s="30" customFormat="1" ht="19.5" customHeight="1" x14ac:dyDescent="0.2">
      <c r="A14" s="29"/>
      <c r="B14" s="29"/>
    </row>
    <row r="15" spans="1:9" x14ac:dyDescent="0.2">
      <c r="A15" s="170"/>
      <c r="B15" s="170"/>
    </row>
    <row r="16" spans="1:9" ht="15.75" x14ac:dyDescent="0.2">
      <c r="A16" s="119" t="s">
        <v>300</v>
      </c>
      <c r="B16" s="117"/>
      <c r="C16" s="117"/>
      <c r="D16" s="117"/>
    </row>
    <row r="17" spans="1:4" x14ac:dyDescent="0.2">
      <c r="A17" s="117"/>
      <c r="B17" s="117"/>
      <c r="C17" s="117"/>
      <c r="D17" s="117"/>
    </row>
    <row r="18" spans="1:4" ht="15" x14ac:dyDescent="0.2">
      <c r="A18" s="118"/>
    </row>
  </sheetData>
  <mergeCells count="11">
    <mergeCell ref="A1:I2"/>
    <mergeCell ref="I3:I5"/>
    <mergeCell ref="A15:B15"/>
    <mergeCell ref="B3:B5"/>
    <mergeCell ref="C3:E3"/>
    <mergeCell ref="C4:C5"/>
    <mergeCell ref="D4:E4"/>
    <mergeCell ref="A3:A5"/>
    <mergeCell ref="F3:F5"/>
    <mergeCell ref="H3:H5"/>
    <mergeCell ref="G3:G5"/>
  </mergeCells>
  <phoneticPr fontId="0" type="noConversion"/>
  <pageMargins left="0.25" right="0.25" top="0.75" bottom="0.75" header="0.3" footer="0.3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3"/>
  <sheetViews>
    <sheetView zoomScale="70" zoomScaleNormal="70" workbookViewId="0">
      <pane ySplit="4" topLeftCell="A5" activePane="bottomLeft" state="frozenSplit"/>
      <selection pane="bottomLeft" activeCell="R7" sqref="R7"/>
    </sheetView>
  </sheetViews>
  <sheetFormatPr defaultColWidth="9.42578125" defaultRowHeight="11.25" x14ac:dyDescent="0.2"/>
  <cols>
    <col min="1" max="1" width="16.85546875" style="2" customWidth="1"/>
    <col min="2" max="2" width="13.85546875" style="2" customWidth="1"/>
    <col min="3" max="3" width="11.7109375" style="2" customWidth="1"/>
    <col min="4" max="4" width="11" style="2" customWidth="1"/>
    <col min="5" max="5" width="12" style="2" customWidth="1"/>
    <col min="6" max="6" width="11.140625" style="2" customWidth="1"/>
    <col min="7" max="7" width="13.42578125" style="8" customWidth="1"/>
    <col min="8" max="8" width="12.28515625" style="8" customWidth="1"/>
    <col min="9" max="11" width="9.5703125" style="8" customWidth="1"/>
    <col min="12" max="12" width="15.42578125" style="8" customWidth="1"/>
    <col min="13" max="13" width="13.28515625" style="2" customWidth="1"/>
    <col min="14" max="15" width="10" style="2" customWidth="1"/>
    <col min="16" max="16" width="11" style="2" customWidth="1"/>
    <col min="17" max="17" width="10" style="2" customWidth="1"/>
    <col min="18" max="18" width="11.85546875" style="2" customWidth="1"/>
    <col min="19" max="19" width="14.42578125" style="2" customWidth="1"/>
    <col min="20" max="16384" width="9.42578125" style="2"/>
  </cols>
  <sheetData>
    <row r="1" spans="1:19" s="3" customFormat="1" ht="19.5" customHeight="1" x14ac:dyDescent="0.2">
      <c r="A1" s="177" t="s">
        <v>222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 s="4" customFormat="1" ht="45.75" customHeight="1" x14ac:dyDescent="0.2">
      <c r="A2" s="151" t="s">
        <v>31</v>
      </c>
      <c r="B2" s="174" t="s">
        <v>36</v>
      </c>
      <c r="C2" s="175"/>
      <c r="D2" s="175"/>
      <c r="E2" s="175"/>
      <c r="F2" s="176"/>
      <c r="G2" s="151" t="s">
        <v>37</v>
      </c>
      <c r="H2" s="151"/>
      <c r="I2" s="151"/>
      <c r="J2" s="151"/>
      <c r="K2" s="151"/>
      <c r="L2" s="151" t="s">
        <v>227</v>
      </c>
      <c r="M2" s="151" t="s">
        <v>115</v>
      </c>
      <c r="N2" s="151"/>
      <c r="O2" s="151"/>
      <c r="P2" s="151"/>
      <c r="Q2" s="151"/>
      <c r="R2" s="151"/>
      <c r="S2" s="151"/>
    </row>
    <row r="3" spans="1:19" s="4" customFormat="1" ht="33" customHeight="1" x14ac:dyDescent="0.2">
      <c r="A3" s="151"/>
      <c r="B3" s="151" t="s">
        <v>223</v>
      </c>
      <c r="C3" s="174" t="s">
        <v>38</v>
      </c>
      <c r="D3" s="175"/>
      <c r="E3" s="175"/>
      <c r="F3" s="176"/>
      <c r="G3" s="151" t="s">
        <v>225</v>
      </c>
      <c r="H3" s="174" t="s">
        <v>38</v>
      </c>
      <c r="I3" s="175"/>
      <c r="J3" s="175"/>
      <c r="K3" s="176"/>
      <c r="L3" s="151"/>
      <c r="M3" s="151" t="s">
        <v>32</v>
      </c>
      <c r="N3" s="174" t="s">
        <v>39</v>
      </c>
      <c r="O3" s="175"/>
      <c r="P3" s="175"/>
      <c r="Q3" s="176"/>
      <c r="R3" s="151" t="s">
        <v>40</v>
      </c>
      <c r="S3" s="151"/>
    </row>
    <row r="4" spans="1:19" s="4" customFormat="1" ht="127.5" customHeight="1" x14ac:dyDescent="0.2">
      <c r="A4" s="151"/>
      <c r="B4" s="151"/>
      <c r="C4" s="11" t="s">
        <v>224</v>
      </c>
      <c r="D4" s="38" t="s">
        <v>217</v>
      </c>
      <c r="E4" s="38" t="s">
        <v>218</v>
      </c>
      <c r="F4" s="38" t="s">
        <v>41</v>
      </c>
      <c r="G4" s="151"/>
      <c r="H4" s="11" t="s">
        <v>219</v>
      </c>
      <c r="I4" s="38" t="s">
        <v>220</v>
      </c>
      <c r="J4" s="38" t="s">
        <v>226</v>
      </c>
      <c r="K4" s="38" t="s">
        <v>221</v>
      </c>
      <c r="L4" s="151"/>
      <c r="M4" s="155"/>
      <c r="N4" s="11" t="s">
        <v>219</v>
      </c>
      <c r="O4" s="38" t="s">
        <v>220</v>
      </c>
      <c r="P4" s="38" t="s">
        <v>228</v>
      </c>
      <c r="Q4" s="38" t="s">
        <v>221</v>
      </c>
      <c r="R4" s="11" t="s">
        <v>34</v>
      </c>
      <c r="S4" s="11" t="s">
        <v>42</v>
      </c>
    </row>
    <row r="5" spans="1:19" s="4" customFormat="1" ht="11.25" customHeight="1" thickBot="1" x14ac:dyDescent="0.25">
      <c r="A5" s="19">
        <v>0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  <c r="M5" s="19">
        <v>12</v>
      </c>
      <c r="N5" s="19">
        <v>13</v>
      </c>
      <c r="O5" s="19">
        <v>14</v>
      </c>
      <c r="P5" s="19">
        <v>15</v>
      </c>
      <c r="Q5" s="19">
        <v>16</v>
      </c>
      <c r="R5" s="19">
        <v>17</v>
      </c>
      <c r="S5" s="19">
        <v>18</v>
      </c>
    </row>
    <row r="6" spans="1:19" s="6" customFormat="1" ht="38.25" customHeight="1" x14ac:dyDescent="0.2">
      <c r="A6" s="79" t="s">
        <v>294</v>
      </c>
      <c r="B6" s="111">
        <f>B7+B8+B9+B10+B11+B12</f>
        <v>11601</v>
      </c>
      <c r="C6" s="111">
        <f t="shared" ref="C6:S6" si="0">C7+C8+C9+C10+C11+C12</f>
        <v>6647</v>
      </c>
      <c r="D6" s="111">
        <f t="shared" si="0"/>
        <v>4627</v>
      </c>
      <c r="E6" s="111">
        <f t="shared" si="0"/>
        <v>0</v>
      </c>
      <c r="F6" s="111">
        <f t="shared" si="0"/>
        <v>327</v>
      </c>
      <c r="G6" s="111">
        <f t="shared" si="0"/>
        <v>17432</v>
      </c>
      <c r="H6" s="111">
        <f t="shared" si="0"/>
        <v>6215</v>
      </c>
      <c r="I6" s="111">
        <f t="shared" si="0"/>
        <v>8884</v>
      </c>
      <c r="J6" s="111">
        <f t="shared" si="0"/>
        <v>0</v>
      </c>
      <c r="K6" s="111">
        <f t="shared" si="0"/>
        <v>2333</v>
      </c>
      <c r="L6" s="111">
        <f t="shared" si="0"/>
        <v>325</v>
      </c>
      <c r="M6" s="111">
        <f t="shared" si="0"/>
        <v>690</v>
      </c>
      <c r="N6" s="111">
        <f t="shared" si="0"/>
        <v>498</v>
      </c>
      <c r="O6" s="111">
        <f t="shared" si="0"/>
        <v>168</v>
      </c>
      <c r="P6" s="111">
        <f t="shared" si="0"/>
        <v>0</v>
      </c>
      <c r="Q6" s="111">
        <f t="shared" si="0"/>
        <v>24</v>
      </c>
      <c r="R6" s="111">
        <f t="shared" si="0"/>
        <v>459</v>
      </c>
      <c r="S6" s="111">
        <f t="shared" si="0"/>
        <v>91</v>
      </c>
    </row>
    <row r="7" spans="1:19" s="6" customFormat="1" ht="38.25" customHeight="1" x14ac:dyDescent="0.2">
      <c r="A7" s="80" t="s">
        <v>272</v>
      </c>
      <c r="B7" s="63">
        <v>5484</v>
      </c>
      <c r="C7" s="63">
        <v>2165</v>
      </c>
      <c r="D7" s="63">
        <v>3033</v>
      </c>
      <c r="E7" s="63">
        <v>0</v>
      </c>
      <c r="F7" s="63">
        <v>286</v>
      </c>
      <c r="G7" s="63">
        <v>12335</v>
      </c>
      <c r="H7" s="63">
        <v>2960</v>
      </c>
      <c r="I7" s="63">
        <v>7079</v>
      </c>
      <c r="J7" s="63">
        <v>0</v>
      </c>
      <c r="K7" s="63">
        <v>2296</v>
      </c>
      <c r="L7" s="63">
        <v>291</v>
      </c>
      <c r="M7" s="63">
        <v>282</v>
      </c>
      <c r="N7" s="63">
        <v>140</v>
      </c>
      <c r="O7" s="63">
        <v>118</v>
      </c>
      <c r="P7" s="63">
        <v>0</v>
      </c>
      <c r="Q7" s="63">
        <v>24</v>
      </c>
      <c r="R7" s="63">
        <v>142</v>
      </c>
      <c r="S7" s="63">
        <v>0</v>
      </c>
    </row>
    <row r="8" spans="1:19" s="6" customFormat="1" ht="38.25" customHeight="1" x14ac:dyDescent="0.2">
      <c r="A8" s="78" t="s">
        <v>273</v>
      </c>
      <c r="B8" s="112">
        <f>SUM(C8:F8)</f>
        <v>1458</v>
      </c>
      <c r="C8" s="112">
        <v>757</v>
      </c>
      <c r="D8" s="112">
        <v>701</v>
      </c>
      <c r="E8" s="112">
        <v>0</v>
      </c>
      <c r="F8" s="112">
        <v>0</v>
      </c>
      <c r="G8" s="112">
        <f>SUM(H8:K8)</f>
        <v>566</v>
      </c>
      <c r="H8" s="112">
        <v>234</v>
      </c>
      <c r="I8" s="112">
        <v>332</v>
      </c>
      <c r="J8" s="112">
        <v>0</v>
      </c>
      <c r="K8" s="112">
        <v>0</v>
      </c>
      <c r="L8" s="112">
        <v>0</v>
      </c>
      <c r="M8" s="112">
        <f>SUM(N8:Q8)</f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</row>
    <row r="9" spans="1:19" s="6" customFormat="1" ht="38.25" customHeight="1" x14ac:dyDescent="0.2">
      <c r="A9" s="78" t="s">
        <v>274</v>
      </c>
      <c r="B9" s="88">
        <v>2104</v>
      </c>
      <c r="C9" s="88">
        <v>2063</v>
      </c>
      <c r="D9" s="88">
        <v>0</v>
      </c>
      <c r="E9" s="88">
        <v>0</v>
      </c>
      <c r="F9" s="88">
        <v>41</v>
      </c>
      <c r="G9" s="88">
        <v>2465</v>
      </c>
      <c r="H9" s="88">
        <v>2428</v>
      </c>
      <c r="I9" s="88">
        <v>0</v>
      </c>
      <c r="J9" s="88">
        <v>0</v>
      </c>
      <c r="K9" s="88">
        <v>37</v>
      </c>
      <c r="L9" s="88">
        <v>0</v>
      </c>
      <c r="M9" s="88">
        <v>161</v>
      </c>
      <c r="N9" s="88">
        <v>161</v>
      </c>
      <c r="O9" s="88">
        <v>0</v>
      </c>
      <c r="P9" s="88">
        <v>0</v>
      </c>
      <c r="Q9" s="88">
        <v>0</v>
      </c>
      <c r="R9" s="88">
        <v>161</v>
      </c>
      <c r="S9" s="88">
        <v>0</v>
      </c>
    </row>
    <row r="10" spans="1:19" s="6" customFormat="1" ht="38.25" customHeight="1" x14ac:dyDescent="0.2">
      <c r="A10" s="78" t="s">
        <v>275</v>
      </c>
      <c r="B10" s="55">
        <v>356</v>
      </c>
      <c r="C10" s="55">
        <v>231</v>
      </c>
      <c r="D10" s="55">
        <v>125</v>
      </c>
      <c r="E10" s="55">
        <v>0</v>
      </c>
      <c r="F10" s="55">
        <v>0</v>
      </c>
      <c r="G10" s="55">
        <v>133</v>
      </c>
      <c r="H10" s="55">
        <v>8</v>
      </c>
      <c r="I10" s="55">
        <v>125</v>
      </c>
      <c r="J10" s="55">
        <v>0</v>
      </c>
      <c r="K10" s="55">
        <v>0</v>
      </c>
      <c r="L10" s="55">
        <v>4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</row>
    <row r="11" spans="1:19" s="6" customFormat="1" ht="38.25" customHeight="1" x14ac:dyDescent="0.2">
      <c r="A11" s="78" t="s">
        <v>276</v>
      </c>
      <c r="B11" s="55">
        <v>1851</v>
      </c>
      <c r="C11" s="55">
        <v>1083</v>
      </c>
      <c r="D11" s="55">
        <v>768</v>
      </c>
      <c r="E11" s="55">
        <v>0</v>
      </c>
      <c r="F11" s="55">
        <v>0</v>
      </c>
      <c r="G11" s="55">
        <v>1840</v>
      </c>
      <c r="H11" s="55">
        <v>492</v>
      </c>
      <c r="I11" s="55">
        <v>1348</v>
      </c>
      <c r="J11" s="55">
        <v>0</v>
      </c>
      <c r="K11" s="55">
        <v>0</v>
      </c>
      <c r="L11" s="55">
        <v>24</v>
      </c>
      <c r="M11" s="55">
        <v>205</v>
      </c>
      <c r="N11" s="55">
        <v>155</v>
      </c>
      <c r="O11" s="55">
        <v>50</v>
      </c>
      <c r="P11" s="55">
        <v>0</v>
      </c>
      <c r="Q11" s="55">
        <v>0</v>
      </c>
      <c r="R11" s="55">
        <v>114</v>
      </c>
      <c r="S11" s="55">
        <v>91</v>
      </c>
    </row>
    <row r="12" spans="1:19" ht="40.5" customHeight="1" x14ac:dyDescent="0.2">
      <c r="A12" s="78" t="s">
        <v>277</v>
      </c>
      <c r="B12" s="55">
        <v>348</v>
      </c>
      <c r="C12" s="55">
        <v>348</v>
      </c>
      <c r="D12" s="55">
        <v>0</v>
      </c>
      <c r="E12" s="55">
        <v>0</v>
      </c>
      <c r="F12" s="55">
        <v>0</v>
      </c>
      <c r="G12" s="55">
        <v>93</v>
      </c>
      <c r="H12" s="55">
        <v>93</v>
      </c>
      <c r="I12" s="55">
        <v>0</v>
      </c>
      <c r="J12" s="55">
        <v>0</v>
      </c>
      <c r="K12" s="55">
        <v>0</v>
      </c>
      <c r="L12" s="55">
        <v>6</v>
      </c>
      <c r="M12" s="55">
        <v>42</v>
      </c>
      <c r="N12" s="55">
        <v>42</v>
      </c>
      <c r="O12" s="55">
        <v>0</v>
      </c>
      <c r="P12" s="55">
        <v>0</v>
      </c>
      <c r="Q12" s="55">
        <v>0</v>
      </c>
      <c r="R12" s="55">
        <v>42</v>
      </c>
      <c r="S12" s="55">
        <v>0</v>
      </c>
    </row>
    <row r="13" spans="1:19" x14ac:dyDescent="0.2">
      <c r="A13" s="3"/>
      <c r="B13" s="3"/>
      <c r="C13" s="3"/>
      <c r="D13" s="3"/>
      <c r="E13" s="3"/>
      <c r="F13" s="3"/>
      <c r="G13" s="7"/>
      <c r="H13" s="7"/>
      <c r="I13" s="7"/>
      <c r="J13" s="7"/>
      <c r="K13" s="7"/>
      <c r="L13" s="7"/>
      <c r="M13" s="3"/>
      <c r="N13" s="3"/>
      <c r="O13" s="3"/>
      <c r="P13" s="3"/>
      <c r="Q13" s="3"/>
      <c r="R13" s="3"/>
      <c r="S13" s="3"/>
    </row>
  </sheetData>
  <mergeCells count="13">
    <mergeCell ref="A1:S1"/>
    <mergeCell ref="M3:M4"/>
    <mergeCell ref="R3:S3"/>
    <mergeCell ref="M2:S2"/>
    <mergeCell ref="G3:G4"/>
    <mergeCell ref="L2:L4"/>
    <mergeCell ref="B2:F2"/>
    <mergeCell ref="B3:B4"/>
    <mergeCell ref="N3:Q3"/>
    <mergeCell ref="C3:F3"/>
    <mergeCell ref="A2:A4"/>
    <mergeCell ref="G2:K2"/>
    <mergeCell ref="H3:K3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19"/>
  <sheetViews>
    <sheetView topLeftCell="U1" zoomScale="60" zoomScaleNormal="60" workbookViewId="0">
      <selection activeCell="AU7" sqref="AU7"/>
    </sheetView>
  </sheetViews>
  <sheetFormatPr defaultColWidth="9.42578125" defaultRowHeight="11.25" x14ac:dyDescent="0.2"/>
  <cols>
    <col min="1" max="1" width="16.85546875" style="2" customWidth="1"/>
    <col min="2" max="2" width="11.140625" style="2" customWidth="1"/>
    <col min="3" max="3" width="9.5703125" style="2" customWidth="1"/>
    <col min="4" max="4" width="11.140625" style="2" customWidth="1"/>
    <col min="5" max="5" width="12.42578125" style="2" customWidth="1"/>
    <col min="6" max="8" width="11.42578125" style="2" customWidth="1"/>
    <col min="9" max="10" width="9.42578125" style="2"/>
    <col min="11" max="40" width="11.42578125" style="2" customWidth="1"/>
    <col min="41" max="41" width="15.28515625" style="2" customWidth="1"/>
    <col min="42" max="42" width="15.140625" style="2" customWidth="1"/>
    <col min="43" max="44" width="15.5703125" style="2" customWidth="1"/>
    <col min="45" max="45" width="15.42578125" style="2" customWidth="1"/>
    <col min="46" max="46" width="14.42578125" style="2" customWidth="1"/>
    <col min="47" max="47" width="15.140625" style="2" customWidth="1"/>
    <col min="48" max="16384" width="9.42578125" style="2"/>
  </cols>
  <sheetData>
    <row r="1" spans="1:47" s="3" customFormat="1" ht="19.5" customHeight="1" x14ac:dyDescent="0.2">
      <c r="A1" s="180" t="s">
        <v>229</v>
      </c>
      <c r="B1" s="181"/>
      <c r="C1" s="181"/>
      <c r="D1" s="181"/>
      <c r="E1" s="181"/>
      <c r="F1" s="181"/>
      <c r="G1" s="181"/>
      <c r="H1" s="181"/>
      <c r="I1" s="181"/>
      <c r="J1" s="181"/>
      <c r="K1" s="40"/>
      <c r="L1" s="40"/>
      <c r="M1" s="40"/>
      <c r="N1" s="40"/>
      <c r="O1" s="40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41"/>
      <c r="AH1" s="41"/>
      <c r="AI1" s="41"/>
      <c r="AJ1" s="41"/>
      <c r="AK1" s="41"/>
      <c r="AL1" s="41"/>
      <c r="AM1" s="41"/>
      <c r="AN1" s="41"/>
      <c r="AO1" s="190" t="s">
        <v>245</v>
      </c>
      <c r="AP1" s="192" t="s">
        <v>43</v>
      </c>
      <c r="AQ1" s="192"/>
      <c r="AR1" s="192"/>
      <c r="AS1" s="192"/>
      <c r="AT1" s="191" t="s">
        <v>238</v>
      </c>
      <c r="AU1" s="191"/>
    </row>
    <row r="2" spans="1:47" s="4" customFormat="1" ht="40.5" customHeight="1" x14ac:dyDescent="0.2">
      <c r="A2" s="151" t="s">
        <v>31</v>
      </c>
      <c r="B2" s="199" t="s">
        <v>230</v>
      </c>
      <c r="C2" s="199"/>
      <c r="D2" s="199"/>
      <c r="E2" s="199"/>
      <c r="F2" s="199"/>
      <c r="G2" s="199"/>
      <c r="H2" s="199"/>
      <c r="I2" s="199"/>
      <c r="J2" s="200" t="s">
        <v>231</v>
      </c>
      <c r="K2" s="201"/>
      <c r="L2" s="201"/>
      <c r="M2" s="201"/>
      <c r="N2" s="201"/>
      <c r="O2" s="201"/>
      <c r="P2" s="202"/>
      <c r="Q2" s="183" t="s">
        <v>232</v>
      </c>
      <c r="R2" s="184"/>
      <c r="S2" s="184"/>
      <c r="T2" s="184"/>
      <c r="U2" s="184"/>
      <c r="V2" s="184"/>
      <c r="W2" s="185"/>
      <c r="X2" s="186" t="s">
        <v>233</v>
      </c>
      <c r="Y2" s="187"/>
      <c r="Z2" s="187"/>
      <c r="AA2" s="187"/>
      <c r="AB2" s="187"/>
      <c r="AC2" s="187"/>
      <c r="AD2" s="187"/>
      <c r="AE2" s="187"/>
      <c r="AF2" s="187"/>
      <c r="AG2" s="203" t="s">
        <v>239</v>
      </c>
      <c r="AH2" s="204"/>
      <c r="AI2" s="204"/>
      <c r="AJ2" s="204"/>
      <c r="AK2" s="204"/>
      <c r="AL2" s="204"/>
      <c r="AM2" s="204"/>
      <c r="AN2" s="204"/>
      <c r="AO2" s="190"/>
      <c r="AP2" s="193" t="s">
        <v>240</v>
      </c>
      <c r="AQ2" s="194"/>
      <c r="AR2" s="194"/>
      <c r="AS2" s="195"/>
      <c r="AT2" s="191"/>
      <c r="AU2" s="191"/>
    </row>
    <row r="3" spans="1:47" s="4" customFormat="1" ht="44.25" customHeight="1" x14ac:dyDescent="0.2">
      <c r="A3" s="151"/>
      <c r="B3" s="151" t="s">
        <v>234</v>
      </c>
      <c r="C3" s="34" t="s">
        <v>44</v>
      </c>
      <c r="D3" s="171" t="s">
        <v>45</v>
      </c>
      <c r="E3" s="151" t="s">
        <v>46</v>
      </c>
      <c r="F3" s="151"/>
      <c r="G3" s="151" t="s">
        <v>47</v>
      </c>
      <c r="H3" s="151"/>
      <c r="I3" s="151" t="s">
        <v>48</v>
      </c>
      <c r="J3" s="151" t="s">
        <v>235</v>
      </c>
      <c r="K3" s="151" t="s">
        <v>49</v>
      </c>
      <c r="L3" s="151" t="s">
        <v>50</v>
      </c>
      <c r="M3" s="151" t="s">
        <v>51</v>
      </c>
      <c r="N3" s="171" t="s">
        <v>52</v>
      </c>
      <c r="O3" s="151" t="s">
        <v>53</v>
      </c>
      <c r="P3" s="198" t="s">
        <v>54</v>
      </c>
      <c r="Q3" s="151" t="s">
        <v>234</v>
      </c>
      <c r="R3" s="171" t="s">
        <v>55</v>
      </c>
      <c r="S3" s="174" t="s">
        <v>56</v>
      </c>
      <c r="T3" s="175"/>
      <c r="U3" s="174" t="s">
        <v>57</v>
      </c>
      <c r="V3" s="176"/>
      <c r="W3" s="171" t="s">
        <v>54</v>
      </c>
      <c r="X3" s="151" t="s">
        <v>234</v>
      </c>
      <c r="Y3" s="171" t="s">
        <v>55</v>
      </c>
      <c r="Z3" s="151" t="s">
        <v>58</v>
      </c>
      <c r="AA3" s="151"/>
      <c r="AB3" s="151"/>
      <c r="AC3" s="151" t="s">
        <v>59</v>
      </c>
      <c r="AD3" s="151"/>
      <c r="AE3" s="151"/>
      <c r="AF3" s="188" t="s">
        <v>54</v>
      </c>
      <c r="AG3" s="171" t="s">
        <v>241</v>
      </c>
      <c r="AH3" s="174" t="s">
        <v>166</v>
      </c>
      <c r="AI3" s="175"/>
      <c r="AJ3" s="175"/>
      <c r="AK3" s="175"/>
      <c r="AL3" s="175"/>
      <c r="AM3" s="176"/>
      <c r="AN3" s="188" t="s">
        <v>54</v>
      </c>
      <c r="AO3" s="190"/>
      <c r="AP3" s="196"/>
      <c r="AQ3" s="196"/>
      <c r="AR3" s="196"/>
      <c r="AS3" s="197"/>
      <c r="AT3" s="151" t="s">
        <v>60</v>
      </c>
      <c r="AU3" s="151" t="s">
        <v>246</v>
      </c>
    </row>
    <row r="4" spans="1:47" s="4" customFormat="1" ht="144" customHeight="1" x14ac:dyDescent="0.2">
      <c r="A4" s="151"/>
      <c r="B4" s="151"/>
      <c r="C4" s="35" t="s">
        <v>236</v>
      </c>
      <c r="D4" s="173"/>
      <c r="E4" s="11" t="s">
        <v>61</v>
      </c>
      <c r="F4" s="11" t="s">
        <v>237</v>
      </c>
      <c r="G4" s="11" t="s">
        <v>61</v>
      </c>
      <c r="H4" s="11" t="s">
        <v>237</v>
      </c>
      <c r="I4" s="151"/>
      <c r="J4" s="151"/>
      <c r="K4" s="151"/>
      <c r="L4" s="151"/>
      <c r="M4" s="151"/>
      <c r="N4" s="173"/>
      <c r="O4" s="151"/>
      <c r="P4" s="198"/>
      <c r="Q4" s="151"/>
      <c r="R4" s="173"/>
      <c r="S4" s="35" t="s">
        <v>62</v>
      </c>
      <c r="T4" s="35" t="s">
        <v>63</v>
      </c>
      <c r="U4" s="35" t="s">
        <v>62</v>
      </c>
      <c r="V4" s="35" t="s">
        <v>63</v>
      </c>
      <c r="W4" s="173"/>
      <c r="X4" s="151"/>
      <c r="Y4" s="173"/>
      <c r="Z4" s="11" t="s">
        <v>62</v>
      </c>
      <c r="AA4" s="11" t="s">
        <v>63</v>
      </c>
      <c r="AB4" s="11" t="s">
        <v>64</v>
      </c>
      <c r="AC4" s="11" t="s">
        <v>62</v>
      </c>
      <c r="AD4" s="11" t="s">
        <v>63</v>
      </c>
      <c r="AE4" s="11" t="s">
        <v>64</v>
      </c>
      <c r="AF4" s="189"/>
      <c r="AG4" s="173"/>
      <c r="AH4" s="39" t="s">
        <v>178</v>
      </c>
      <c r="AI4" s="39" t="s">
        <v>130</v>
      </c>
      <c r="AJ4" s="39" t="s">
        <v>131</v>
      </c>
      <c r="AK4" s="39" t="s">
        <v>132</v>
      </c>
      <c r="AL4" s="39" t="s">
        <v>134</v>
      </c>
      <c r="AM4" s="39" t="s">
        <v>133</v>
      </c>
      <c r="AN4" s="189"/>
      <c r="AO4" s="190"/>
      <c r="AP4" s="36" t="s">
        <v>242</v>
      </c>
      <c r="AQ4" s="11" t="s">
        <v>243</v>
      </c>
      <c r="AR4" s="11" t="s">
        <v>116</v>
      </c>
      <c r="AS4" s="10" t="s">
        <v>244</v>
      </c>
      <c r="AT4" s="151"/>
      <c r="AU4" s="151"/>
    </row>
    <row r="5" spans="1:47" s="43" customFormat="1" ht="11.25" customHeight="1" thickBot="1" x14ac:dyDescent="0.25">
      <c r="A5" s="19">
        <v>0</v>
      </c>
      <c r="B5" s="19" t="s">
        <v>135</v>
      </c>
      <c r="C5" s="19" t="s">
        <v>136</v>
      </c>
      <c r="D5" s="19" t="s">
        <v>137</v>
      </c>
      <c r="E5" s="19" t="s">
        <v>138</v>
      </c>
      <c r="F5" s="19" t="s">
        <v>141</v>
      </c>
      <c r="G5" s="19" t="s">
        <v>139</v>
      </c>
      <c r="H5" s="19" t="s">
        <v>140</v>
      </c>
      <c r="I5" s="19" t="s">
        <v>142</v>
      </c>
      <c r="J5" s="19" t="s">
        <v>143</v>
      </c>
      <c r="K5" s="19" t="s">
        <v>144</v>
      </c>
      <c r="L5" s="19" t="s">
        <v>145</v>
      </c>
      <c r="M5" s="19" t="s">
        <v>147</v>
      </c>
      <c r="N5" s="19" t="s">
        <v>148</v>
      </c>
      <c r="O5" s="19" t="s">
        <v>149</v>
      </c>
      <c r="P5" s="19" t="s">
        <v>150</v>
      </c>
      <c r="Q5" s="19" t="s">
        <v>151</v>
      </c>
      <c r="R5" s="19" t="s">
        <v>152</v>
      </c>
      <c r="S5" s="19" t="s">
        <v>153</v>
      </c>
      <c r="T5" s="19" t="s">
        <v>146</v>
      </c>
      <c r="U5" s="19" t="s">
        <v>154</v>
      </c>
      <c r="V5" s="19" t="s">
        <v>155</v>
      </c>
      <c r="W5" s="19" t="s">
        <v>156</v>
      </c>
      <c r="X5" s="19" t="s">
        <v>157</v>
      </c>
      <c r="Y5" s="19" t="s">
        <v>158</v>
      </c>
      <c r="Z5" s="19" t="s">
        <v>159</v>
      </c>
      <c r="AA5" s="19" t="s">
        <v>160</v>
      </c>
      <c r="AB5" s="19" t="s">
        <v>161</v>
      </c>
      <c r="AC5" s="19" t="s">
        <v>162</v>
      </c>
      <c r="AD5" s="19" t="s">
        <v>163</v>
      </c>
      <c r="AE5" s="19" t="s">
        <v>164</v>
      </c>
      <c r="AF5" s="69" t="s">
        <v>165</v>
      </c>
      <c r="AG5" s="69" t="s">
        <v>167</v>
      </c>
      <c r="AH5" s="69" t="s">
        <v>168</v>
      </c>
      <c r="AI5" s="69" t="s">
        <v>169</v>
      </c>
      <c r="AJ5" s="69" t="s">
        <v>173</v>
      </c>
      <c r="AK5" s="69" t="s">
        <v>170</v>
      </c>
      <c r="AL5" s="69" t="s">
        <v>171</v>
      </c>
      <c r="AM5" s="69" t="s">
        <v>172</v>
      </c>
      <c r="AN5" s="69" t="s">
        <v>174</v>
      </c>
      <c r="AO5" s="69">
        <v>7</v>
      </c>
      <c r="AP5" s="19">
        <v>8</v>
      </c>
      <c r="AQ5" s="19">
        <v>9</v>
      </c>
      <c r="AR5" s="19">
        <v>10</v>
      </c>
      <c r="AS5" s="19">
        <v>11</v>
      </c>
      <c r="AT5" s="19">
        <v>12</v>
      </c>
      <c r="AU5" s="19">
        <v>13</v>
      </c>
    </row>
    <row r="6" spans="1:47" s="6" customFormat="1" ht="35.25" customHeight="1" x14ac:dyDescent="0.2">
      <c r="A6" s="79" t="s">
        <v>294</v>
      </c>
      <c r="B6" s="63"/>
      <c r="C6" s="63"/>
      <c r="D6" s="63">
        <f>D7+D8+D9+D10+D11+D12</f>
        <v>607</v>
      </c>
      <c r="E6" s="63">
        <f t="shared" ref="E6:AS6" si="0">E7+E8+E9+E10+E11+E12</f>
        <v>10657</v>
      </c>
      <c r="F6" s="63">
        <f t="shared" si="0"/>
        <v>1969</v>
      </c>
      <c r="G6" s="63">
        <f t="shared" si="0"/>
        <v>4255</v>
      </c>
      <c r="H6" s="63">
        <f t="shared" si="0"/>
        <v>1406</v>
      </c>
      <c r="I6" s="63">
        <f t="shared" si="0"/>
        <v>16010</v>
      </c>
      <c r="J6" s="63"/>
      <c r="K6" s="63">
        <f t="shared" si="0"/>
        <v>0</v>
      </c>
      <c r="L6" s="63">
        <f t="shared" si="0"/>
        <v>0</v>
      </c>
      <c r="M6" s="63">
        <f t="shared" si="0"/>
        <v>0</v>
      </c>
      <c r="N6" s="63">
        <f t="shared" si="0"/>
        <v>0</v>
      </c>
      <c r="O6" s="63">
        <f t="shared" si="0"/>
        <v>0</v>
      </c>
      <c r="P6" s="63">
        <f t="shared" si="0"/>
        <v>0</v>
      </c>
      <c r="Q6" s="63"/>
      <c r="R6" s="63">
        <f t="shared" si="0"/>
        <v>791</v>
      </c>
      <c r="S6" s="63">
        <f t="shared" si="0"/>
        <v>2576</v>
      </c>
      <c r="T6" s="63">
        <f t="shared" si="0"/>
        <v>4597</v>
      </c>
      <c r="U6" s="63">
        <f t="shared" si="0"/>
        <v>519</v>
      </c>
      <c r="V6" s="63">
        <f t="shared" si="0"/>
        <v>1396</v>
      </c>
      <c r="W6" s="63">
        <f t="shared" si="0"/>
        <v>5857</v>
      </c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>
        <f>AO7+AO8+AO9+AO10+AO11+AO12</f>
        <v>21867</v>
      </c>
      <c r="AP6" s="63">
        <f t="shared" si="0"/>
        <v>0</v>
      </c>
      <c r="AQ6" s="63">
        <f t="shared" si="0"/>
        <v>0</v>
      </c>
      <c r="AR6" s="63">
        <f t="shared" si="0"/>
        <v>0</v>
      </c>
      <c r="AS6" s="63">
        <f t="shared" si="0"/>
        <v>0</v>
      </c>
      <c r="AT6" s="63"/>
      <c r="AU6" s="63"/>
    </row>
    <row r="7" spans="1:47" s="6" customFormat="1" ht="35.25" customHeight="1" x14ac:dyDescent="0.2">
      <c r="A7" s="80" t="s">
        <v>272</v>
      </c>
      <c r="B7" s="63" t="s">
        <v>286</v>
      </c>
      <c r="C7" s="63" t="s">
        <v>283</v>
      </c>
      <c r="D7" s="63">
        <v>480</v>
      </c>
      <c r="E7" s="63">
        <v>6661</v>
      </c>
      <c r="F7" s="63">
        <v>1492</v>
      </c>
      <c r="G7" s="63">
        <v>2217</v>
      </c>
      <c r="H7" s="63">
        <v>1066</v>
      </c>
      <c r="I7" s="63">
        <v>10076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84" t="s">
        <v>288</v>
      </c>
      <c r="R7" s="63">
        <v>327</v>
      </c>
      <c r="S7" s="63">
        <v>1308</v>
      </c>
      <c r="T7" s="63">
        <v>2123</v>
      </c>
      <c r="U7" s="63"/>
      <c r="V7" s="63"/>
      <c r="W7" s="63"/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f>I7+W7</f>
        <v>10076</v>
      </c>
      <c r="AP7" s="63">
        <v>0</v>
      </c>
      <c r="AQ7" s="63">
        <v>0</v>
      </c>
      <c r="AR7" s="63">
        <v>0</v>
      </c>
      <c r="AS7" s="63">
        <v>0</v>
      </c>
      <c r="AT7" s="86" t="s">
        <v>298</v>
      </c>
      <c r="AU7" s="63">
        <v>0</v>
      </c>
    </row>
    <row r="8" spans="1:47" s="6" customFormat="1" ht="34.9" customHeight="1" x14ac:dyDescent="0.2">
      <c r="A8" s="78" t="s">
        <v>273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 t="s">
        <v>288</v>
      </c>
      <c r="R8" s="84">
        <v>221</v>
      </c>
      <c r="S8" s="84">
        <v>798</v>
      </c>
      <c r="T8" s="84">
        <v>1262</v>
      </c>
      <c r="U8" s="84">
        <v>49</v>
      </c>
      <c r="V8" s="84">
        <v>184</v>
      </c>
      <c r="W8" s="84">
        <v>3780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f t="shared" ref="AO8:AO12" si="1">I8+W8</f>
        <v>3780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</row>
    <row r="9" spans="1:47" s="6" customFormat="1" ht="34.9" customHeight="1" x14ac:dyDescent="0.2">
      <c r="A9" s="78" t="s">
        <v>274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84" t="s">
        <v>288</v>
      </c>
      <c r="R9" s="88">
        <v>243</v>
      </c>
      <c r="S9" s="88">
        <v>470</v>
      </c>
      <c r="T9" s="88">
        <v>1212</v>
      </c>
      <c r="U9" s="88">
        <v>470</v>
      </c>
      <c r="V9" s="88">
        <v>1212</v>
      </c>
      <c r="W9" s="88">
        <v>2077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f t="shared" si="1"/>
        <v>2077</v>
      </c>
      <c r="AP9" s="84">
        <v>0</v>
      </c>
      <c r="AQ9" s="84">
        <v>0</v>
      </c>
      <c r="AR9" s="84">
        <v>0</v>
      </c>
      <c r="AS9" s="84">
        <v>0</v>
      </c>
      <c r="AT9" s="63">
        <v>0</v>
      </c>
      <c r="AU9" s="63">
        <v>0</v>
      </c>
    </row>
    <row r="10" spans="1:47" s="6" customFormat="1" ht="35.25" customHeight="1" x14ac:dyDescent="0.2">
      <c r="A10" s="78" t="s">
        <v>275</v>
      </c>
      <c r="B10" s="84" t="s">
        <v>288</v>
      </c>
      <c r="C10" s="63" t="s">
        <v>283</v>
      </c>
      <c r="D10" s="55">
        <v>60</v>
      </c>
      <c r="E10" s="55">
        <v>337</v>
      </c>
      <c r="F10" s="55">
        <v>92</v>
      </c>
      <c r="G10" s="55">
        <v>167</v>
      </c>
      <c r="H10" s="55">
        <v>53</v>
      </c>
      <c r="I10" s="55">
        <v>864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63">
        <f t="shared" si="1"/>
        <v>864</v>
      </c>
      <c r="AP10" s="55">
        <v>0</v>
      </c>
      <c r="AQ10" s="55">
        <v>0</v>
      </c>
      <c r="AR10" s="55">
        <v>0</v>
      </c>
      <c r="AS10" s="55">
        <v>0</v>
      </c>
      <c r="AT10" s="55">
        <v>0</v>
      </c>
      <c r="AU10" s="55">
        <v>0</v>
      </c>
    </row>
    <row r="11" spans="1:47" s="6" customFormat="1" ht="35.25" customHeight="1" x14ac:dyDescent="0.2">
      <c r="A11" s="78" t="s">
        <v>276</v>
      </c>
      <c r="B11" s="84" t="s">
        <v>288</v>
      </c>
      <c r="C11" s="63" t="s">
        <v>283</v>
      </c>
      <c r="D11" s="55">
        <v>47</v>
      </c>
      <c r="E11" s="55">
        <v>1739</v>
      </c>
      <c r="F11" s="55">
        <v>385</v>
      </c>
      <c r="G11" s="55">
        <v>782</v>
      </c>
      <c r="H11" s="55">
        <v>287</v>
      </c>
      <c r="I11" s="55">
        <v>2535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f t="shared" si="1"/>
        <v>2535</v>
      </c>
      <c r="AP11" s="84">
        <v>0</v>
      </c>
      <c r="AQ11" s="84">
        <v>0</v>
      </c>
      <c r="AR11" s="84">
        <v>0</v>
      </c>
      <c r="AS11" s="84">
        <v>0</v>
      </c>
      <c r="AT11" s="55">
        <v>0</v>
      </c>
      <c r="AU11" s="55">
        <v>0</v>
      </c>
    </row>
    <row r="12" spans="1:47" ht="34.5" customHeight="1" x14ac:dyDescent="0.2">
      <c r="A12" s="78" t="s">
        <v>277</v>
      </c>
      <c r="B12" s="84" t="s">
        <v>288</v>
      </c>
      <c r="C12" s="63" t="s">
        <v>283</v>
      </c>
      <c r="D12" s="55">
        <v>20</v>
      </c>
      <c r="E12" s="55">
        <v>1920</v>
      </c>
      <c r="F12" s="55">
        <v>0</v>
      </c>
      <c r="G12" s="55">
        <v>1089</v>
      </c>
      <c r="H12" s="55">
        <v>0</v>
      </c>
      <c r="I12" s="55">
        <v>2535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f t="shared" si="1"/>
        <v>2535</v>
      </c>
      <c r="AP12" s="55">
        <v>0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</row>
    <row r="13" spans="1:47" s="17" customFormat="1" ht="24.95" customHeight="1" x14ac:dyDescent="0.2">
      <c r="A13" s="179" t="s">
        <v>65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9" spans="1:1" ht="15" x14ac:dyDescent="0.2">
      <c r="A19" s="120" t="s">
        <v>299</v>
      </c>
    </row>
  </sheetData>
  <mergeCells count="40">
    <mergeCell ref="AN3:AN4"/>
    <mergeCell ref="B2:I2"/>
    <mergeCell ref="J2:P2"/>
    <mergeCell ref="B3:B4"/>
    <mergeCell ref="D3:D4"/>
    <mergeCell ref="E3:F3"/>
    <mergeCell ref="G3:H3"/>
    <mergeCell ref="I3:I4"/>
    <mergeCell ref="AG2:AN2"/>
    <mergeCell ref="AO1:AO4"/>
    <mergeCell ref="AT1:AU2"/>
    <mergeCell ref="AP1:AS1"/>
    <mergeCell ref="AP2:AS3"/>
    <mergeCell ref="J3:J4"/>
    <mergeCell ref="K3:K4"/>
    <mergeCell ref="L3:L4"/>
    <mergeCell ref="M3:M4"/>
    <mergeCell ref="N3:N4"/>
    <mergeCell ref="AU3:AU4"/>
    <mergeCell ref="AT3:AT4"/>
    <mergeCell ref="P3:P4"/>
    <mergeCell ref="R3:R4"/>
    <mergeCell ref="W3:W4"/>
    <mergeCell ref="AH3:AM3"/>
    <mergeCell ref="AG3:AG4"/>
    <mergeCell ref="A13:M13"/>
    <mergeCell ref="A1:J1"/>
    <mergeCell ref="P1:AF1"/>
    <mergeCell ref="Q3:Q4"/>
    <mergeCell ref="S3:T3"/>
    <mergeCell ref="U3:V3"/>
    <mergeCell ref="Q2:W2"/>
    <mergeCell ref="X3:X4"/>
    <mergeCell ref="X2:AF2"/>
    <mergeCell ref="O3:O4"/>
    <mergeCell ref="Y3:Y4"/>
    <mergeCell ref="AF3:AF4"/>
    <mergeCell ref="Z3:AB3"/>
    <mergeCell ref="AC3:AE3"/>
    <mergeCell ref="A2:A4"/>
  </mergeCells>
  <pageMargins left="0.7" right="0.7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5"/>
  <sheetViews>
    <sheetView zoomScaleNormal="100" workbookViewId="0">
      <selection activeCell="B6" sqref="B6"/>
    </sheetView>
  </sheetViews>
  <sheetFormatPr defaultColWidth="14.42578125" defaultRowHeight="12.75" x14ac:dyDescent="0.2"/>
  <cols>
    <col min="1" max="1" width="22.85546875" style="13" customWidth="1"/>
    <col min="2" max="2" width="28.5703125" style="13" customWidth="1"/>
    <col min="3" max="3" width="18.7109375" style="13" customWidth="1"/>
    <col min="4" max="4" width="30.42578125" style="13" customWidth="1"/>
    <col min="6" max="16384" width="14.42578125" style="13"/>
  </cols>
  <sheetData>
    <row r="1" spans="1:5" ht="18.75" customHeight="1" x14ac:dyDescent="0.2">
      <c r="A1" s="206" t="s">
        <v>117</v>
      </c>
      <c r="B1" s="207"/>
      <c r="C1" s="208"/>
      <c r="D1" s="70" t="s">
        <v>66</v>
      </c>
      <c r="E1" s="13"/>
    </row>
    <row r="2" spans="1:5" ht="26.25" customHeight="1" x14ac:dyDescent="0.2">
      <c r="A2" s="205" t="s">
        <v>67</v>
      </c>
      <c r="B2" s="151" t="s">
        <v>68</v>
      </c>
      <c r="C2" s="174" t="s">
        <v>69</v>
      </c>
      <c r="D2" s="151" t="s">
        <v>70</v>
      </c>
      <c r="E2" s="13"/>
    </row>
    <row r="3" spans="1:5" ht="35.25" customHeight="1" x14ac:dyDescent="0.2">
      <c r="A3" s="205"/>
      <c r="B3" s="151"/>
      <c r="C3" s="174"/>
      <c r="D3" s="151"/>
      <c r="E3" s="13"/>
    </row>
    <row r="4" spans="1:5" s="44" customFormat="1" ht="11.25" customHeight="1" thickBot="1" x14ac:dyDescent="0.25">
      <c r="A4" s="66">
        <v>0</v>
      </c>
      <c r="B4" s="19">
        <v>1</v>
      </c>
      <c r="C4" s="67">
        <v>2</v>
      </c>
      <c r="D4" s="19">
        <v>3</v>
      </c>
    </row>
    <row r="5" spans="1:5" ht="37.5" customHeight="1" x14ac:dyDescent="0.2">
      <c r="A5" s="79" t="s">
        <v>294</v>
      </c>
      <c r="B5" s="113">
        <f>B6+B7+B8+B9+B10+B11</f>
        <v>20452</v>
      </c>
      <c r="C5" s="37">
        <v>20.94</v>
      </c>
      <c r="D5" s="113">
        <f>D6+D7+D8+D9+D10+D11</f>
        <v>177645</v>
      </c>
      <c r="E5" s="13"/>
    </row>
    <row r="6" spans="1:5" ht="37.5" customHeight="1" x14ac:dyDescent="0.2">
      <c r="A6" s="80" t="s">
        <v>272</v>
      </c>
      <c r="B6" s="37">
        <v>13482</v>
      </c>
      <c r="C6" s="37">
        <v>27.72</v>
      </c>
      <c r="D6" s="37">
        <v>102432</v>
      </c>
      <c r="E6" s="13"/>
    </row>
    <row r="7" spans="1:5" ht="37.5" customHeight="1" x14ac:dyDescent="0.2">
      <c r="A7" s="78" t="s">
        <v>273</v>
      </c>
      <c r="B7" s="84">
        <v>1820</v>
      </c>
      <c r="C7" s="84">
        <v>11.12</v>
      </c>
      <c r="D7" s="84">
        <v>14970</v>
      </c>
      <c r="E7" s="13"/>
    </row>
    <row r="8" spans="1:5" ht="37.5" customHeight="1" x14ac:dyDescent="0.2">
      <c r="A8" s="78" t="s">
        <v>274</v>
      </c>
      <c r="B8" s="89">
        <v>1304</v>
      </c>
      <c r="C8" s="89">
        <v>35.51</v>
      </c>
      <c r="D8" s="89">
        <v>1308</v>
      </c>
      <c r="E8" s="13"/>
    </row>
    <row r="9" spans="1:5" ht="37.5" customHeight="1" x14ac:dyDescent="0.2">
      <c r="A9" s="78" t="s">
        <v>275</v>
      </c>
      <c r="B9" s="81">
        <v>1085</v>
      </c>
      <c r="C9" s="71">
        <v>20.82</v>
      </c>
      <c r="D9" s="81">
        <v>14348</v>
      </c>
      <c r="E9" s="13"/>
    </row>
    <row r="10" spans="1:5" ht="37.5" customHeight="1" x14ac:dyDescent="0.2">
      <c r="A10" s="78" t="s">
        <v>276</v>
      </c>
      <c r="B10" s="71">
        <v>2021</v>
      </c>
      <c r="C10" s="71">
        <v>15.67</v>
      </c>
      <c r="D10" s="71">
        <v>22761</v>
      </c>
      <c r="E10" s="13"/>
    </row>
    <row r="11" spans="1:5" ht="39.75" customHeight="1" x14ac:dyDescent="0.2">
      <c r="A11" s="78" t="s">
        <v>277</v>
      </c>
      <c r="B11" s="71">
        <v>740</v>
      </c>
      <c r="C11" s="71">
        <v>6.79</v>
      </c>
      <c r="D11" s="71">
        <v>21826</v>
      </c>
      <c r="E11" s="13"/>
    </row>
    <row r="13" spans="1:5" x14ac:dyDescent="0.2">
      <c r="A13" s="24"/>
      <c r="E13" s="13"/>
    </row>
    <row r="15" spans="1:5" x14ac:dyDescent="0.2">
      <c r="B15" s="10"/>
      <c r="E15" s="13"/>
    </row>
  </sheetData>
  <mergeCells count="5">
    <mergeCell ref="D2:D3"/>
    <mergeCell ref="A2:A3"/>
    <mergeCell ref="A1:C1"/>
    <mergeCell ref="B2:B3"/>
    <mergeCell ref="C2:C3"/>
  </mergeCells>
  <phoneticPr fontId="0" type="noConversion"/>
  <pageMargins left="0.25" right="0.25" top="0.75" bottom="0.75" header="0.3" footer="0.3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4"/>
  <sheetViews>
    <sheetView zoomScale="70" zoomScaleNormal="70" workbookViewId="0">
      <selection activeCell="K11" sqref="K11"/>
    </sheetView>
  </sheetViews>
  <sheetFormatPr defaultColWidth="11.42578125" defaultRowHeight="12.75" x14ac:dyDescent="0.2"/>
  <cols>
    <col min="1" max="1" width="24.7109375" customWidth="1"/>
    <col min="2" max="2" width="17.85546875" customWidth="1"/>
    <col min="3" max="3" width="15.28515625" customWidth="1"/>
    <col min="4" max="4" width="15.42578125" customWidth="1"/>
    <col min="5" max="6" width="17.5703125" customWidth="1"/>
    <col min="7" max="7" width="13.42578125" customWidth="1"/>
    <col min="8" max="8" width="13.5703125" customWidth="1"/>
    <col min="9" max="9" width="15.140625" customWidth="1"/>
    <col min="10" max="10" width="16.7109375" customWidth="1"/>
    <col min="11" max="11" width="24.140625" customWidth="1"/>
    <col min="12" max="12" width="12.140625" style="2" customWidth="1"/>
    <col min="13" max="13" width="12.85546875" style="2" customWidth="1"/>
  </cols>
  <sheetData>
    <row r="1" spans="1:14" ht="19.5" customHeight="1" x14ac:dyDescent="0.2">
      <c r="A1" s="209" t="s">
        <v>179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4" s="5" customFormat="1" ht="63.75" customHeight="1" x14ac:dyDescent="0.2">
      <c r="A2" s="151" t="s">
        <v>71</v>
      </c>
      <c r="B2" s="151" t="s">
        <v>247</v>
      </c>
      <c r="C2" s="151" t="s">
        <v>72</v>
      </c>
      <c r="D2" s="151"/>
      <c r="E2" s="151"/>
      <c r="F2" s="151"/>
      <c r="G2" s="151" t="s">
        <v>73</v>
      </c>
      <c r="H2" s="151"/>
      <c r="I2" s="151"/>
      <c r="J2" s="151" t="s">
        <v>250</v>
      </c>
      <c r="K2" s="151" t="s">
        <v>263</v>
      </c>
      <c r="L2" s="151" t="s">
        <v>74</v>
      </c>
      <c r="M2" s="151"/>
    </row>
    <row r="3" spans="1:14" s="5" customFormat="1" ht="20.25" customHeight="1" x14ac:dyDescent="0.2">
      <c r="A3" s="151"/>
      <c r="B3" s="151"/>
      <c r="C3" s="151" t="s">
        <v>75</v>
      </c>
      <c r="D3" s="151"/>
      <c r="E3" s="151" t="s">
        <v>76</v>
      </c>
      <c r="F3" s="151"/>
      <c r="G3" s="151" t="s">
        <v>77</v>
      </c>
      <c r="H3" s="151" t="s">
        <v>78</v>
      </c>
      <c r="I3" s="151" t="s">
        <v>79</v>
      </c>
      <c r="J3" s="151"/>
      <c r="K3" s="151"/>
      <c r="L3" s="151" t="s">
        <v>32</v>
      </c>
      <c r="M3" s="151" t="s">
        <v>80</v>
      </c>
    </row>
    <row r="4" spans="1:14" s="5" customFormat="1" ht="38.25" customHeight="1" x14ac:dyDescent="0.2">
      <c r="A4" s="151"/>
      <c r="B4" s="151"/>
      <c r="C4" s="151" t="s">
        <v>248</v>
      </c>
      <c r="D4" s="151" t="s">
        <v>249</v>
      </c>
      <c r="E4" s="151" t="s">
        <v>81</v>
      </c>
      <c r="F4" s="151" t="s">
        <v>82</v>
      </c>
      <c r="G4" s="151"/>
      <c r="H4" s="151"/>
      <c r="I4" s="151"/>
      <c r="J4" s="210"/>
      <c r="K4" s="151"/>
      <c r="L4" s="151"/>
      <c r="M4" s="151"/>
    </row>
    <row r="5" spans="1:14" s="5" customFormat="1" ht="27.75" customHeight="1" x14ac:dyDescent="0.2">
      <c r="A5" s="151"/>
      <c r="B5" s="151"/>
      <c r="C5" s="151"/>
      <c r="D5" s="155"/>
      <c r="E5" s="151"/>
      <c r="F5" s="151"/>
      <c r="G5" s="151"/>
      <c r="H5" s="151"/>
      <c r="I5" s="151"/>
      <c r="J5" s="210"/>
      <c r="K5" s="151"/>
      <c r="L5" s="151"/>
      <c r="M5" s="151"/>
      <c r="N5" s="121"/>
    </row>
    <row r="6" spans="1:14" s="5" customFormat="1" ht="9.75" customHeight="1" x14ac:dyDescent="0.2">
      <c r="A6" s="95">
        <v>0</v>
      </c>
      <c r="B6" s="95">
        <v>1</v>
      </c>
      <c r="C6" s="124">
        <v>2</v>
      </c>
      <c r="D6" s="95">
        <v>3</v>
      </c>
      <c r="E6" s="124">
        <v>4</v>
      </c>
      <c r="F6" s="95">
        <v>5</v>
      </c>
      <c r="G6" s="124">
        <v>6</v>
      </c>
      <c r="H6" s="95">
        <v>7</v>
      </c>
      <c r="I6" s="124">
        <v>8</v>
      </c>
      <c r="J6" s="95">
        <v>9</v>
      </c>
      <c r="K6" s="124">
        <v>10</v>
      </c>
      <c r="L6" s="95">
        <v>11</v>
      </c>
      <c r="M6" s="124">
        <v>12</v>
      </c>
      <c r="N6" s="122"/>
    </row>
    <row r="7" spans="1:14" ht="39.75" customHeight="1" x14ac:dyDescent="0.2">
      <c r="A7" s="79" t="s">
        <v>294</v>
      </c>
      <c r="B7" s="125">
        <f>B8+B9+B10+B11+B12+B13</f>
        <v>39</v>
      </c>
      <c r="C7" s="125">
        <f t="shared" ref="C7:J7" si="0">C8+C9+C10+C11+C12+C13</f>
        <v>33</v>
      </c>
      <c r="D7" s="125">
        <f t="shared" si="0"/>
        <v>22</v>
      </c>
      <c r="E7" s="125">
        <f t="shared" si="0"/>
        <v>8</v>
      </c>
      <c r="F7" s="125">
        <f t="shared" si="0"/>
        <v>22</v>
      </c>
      <c r="G7" s="125">
        <f t="shared" si="0"/>
        <v>6</v>
      </c>
      <c r="H7" s="125">
        <f t="shared" si="0"/>
        <v>0</v>
      </c>
      <c r="I7" s="125">
        <f t="shared" si="0"/>
        <v>17</v>
      </c>
      <c r="J7" s="125">
        <f t="shared" si="0"/>
        <v>21.6</v>
      </c>
      <c r="K7" s="126"/>
      <c r="L7" s="125">
        <f>L8+L9+L10+L11+L12+L13</f>
        <v>1</v>
      </c>
      <c r="M7" s="125">
        <f>M8+M9+M10+M11+M12+M13</f>
        <v>1</v>
      </c>
      <c r="N7" s="123"/>
    </row>
    <row r="8" spans="1:14" ht="39.75" customHeight="1" x14ac:dyDescent="0.2">
      <c r="A8" s="80" t="s">
        <v>272</v>
      </c>
      <c r="B8" s="127">
        <v>14</v>
      </c>
      <c r="C8" s="128">
        <v>11</v>
      </c>
      <c r="D8" s="128">
        <v>9</v>
      </c>
      <c r="E8" s="128">
        <v>4</v>
      </c>
      <c r="F8" s="128">
        <v>7</v>
      </c>
      <c r="G8" s="128">
        <v>4</v>
      </c>
      <c r="H8" s="128">
        <v>0</v>
      </c>
      <c r="I8" s="128">
        <v>5</v>
      </c>
      <c r="J8" s="128">
        <v>8.6</v>
      </c>
      <c r="K8" s="143">
        <v>6086</v>
      </c>
      <c r="L8" s="127">
        <v>1</v>
      </c>
      <c r="M8" s="127">
        <v>1</v>
      </c>
      <c r="N8" s="123"/>
    </row>
    <row r="9" spans="1:14" ht="39.75" customHeight="1" x14ac:dyDescent="0.2">
      <c r="A9" s="78" t="s">
        <v>273</v>
      </c>
      <c r="B9" s="129">
        <v>5</v>
      </c>
      <c r="C9" s="129">
        <v>4</v>
      </c>
      <c r="D9" s="129">
        <v>2</v>
      </c>
      <c r="E9" s="129">
        <v>0</v>
      </c>
      <c r="F9" s="129">
        <v>4</v>
      </c>
      <c r="G9" s="129">
        <v>0</v>
      </c>
      <c r="H9" s="129">
        <v>0</v>
      </c>
      <c r="I9" s="129">
        <v>2</v>
      </c>
      <c r="J9" s="129">
        <v>2</v>
      </c>
      <c r="K9" s="129">
        <v>4480</v>
      </c>
      <c r="L9" s="129">
        <v>0</v>
      </c>
      <c r="M9" s="129">
        <v>0</v>
      </c>
      <c r="N9" s="123"/>
    </row>
    <row r="10" spans="1:14" ht="39.75" customHeight="1" x14ac:dyDescent="0.2">
      <c r="A10" s="78" t="s">
        <v>274</v>
      </c>
      <c r="B10" s="130">
        <v>3</v>
      </c>
      <c r="C10" s="131">
        <v>2</v>
      </c>
      <c r="D10" s="131">
        <v>1</v>
      </c>
      <c r="E10" s="131">
        <v>1</v>
      </c>
      <c r="F10" s="131">
        <v>1</v>
      </c>
      <c r="G10" s="131">
        <v>0</v>
      </c>
      <c r="H10" s="131">
        <v>0</v>
      </c>
      <c r="I10" s="131">
        <v>1</v>
      </c>
      <c r="J10" s="131">
        <v>1</v>
      </c>
      <c r="K10" s="131">
        <v>5100</v>
      </c>
      <c r="L10" s="130">
        <v>0</v>
      </c>
      <c r="M10" s="130">
        <v>0</v>
      </c>
      <c r="N10" s="123"/>
    </row>
    <row r="11" spans="1:14" ht="39.75" customHeight="1" x14ac:dyDescent="0.2">
      <c r="A11" s="78" t="s">
        <v>275</v>
      </c>
      <c r="B11" s="127">
        <v>5</v>
      </c>
      <c r="C11" s="128">
        <v>4</v>
      </c>
      <c r="D11" s="128">
        <v>3</v>
      </c>
      <c r="E11" s="128">
        <v>1</v>
      </c>
      <c r="F11" s="128">
        <v>0</v>
      </c>
      <c r="G11" s="128">
        <v>0</v>
      </c>
      <c r="H11" s="128">
        <v>0</v>
      </c>
      <c r="I11" s="128">
        <v>3</v>
      </c>
      <c r="J11" s="128">
        <v>2.5</v>
      </c>
      <c r="K11" s="128">
        <v>4505</v>
      </c>
      <c r="L11" s="127">
        <v>0</v>
      </c>
      <c r="M11" s="127">
        <v>0</v>
      </c>
      <c r="N11" s="123"/>
    </row>
    <row r="12" spans="1:14" ht="39.75" customHeight="1" x14ac:dyDescent="0.2">
      <c r="A12" s="78" t="s">
        <v>276</v>
      </c>
      <c r="B12" s="127">
        <v>9</v>
      </c>
      <c r="C12" s="128">
        <v>9</v>
      </c>
      <c r="D12" s="128">
        <v>5</v>
      </c>
      <c r="E12" s="128">
        <v>2</v>
      </c>
      <c r="F12" s="128">
        <v>7</v>
      </c>
      <c r="G12" s="128">
        <v>2</v>
      </c>
      <c r="H12" s="128">
        <v>0</v>
      </c>
      <c r="I12" s="128">
        <v>3</v>
      </c>
      <c r="J12" s="128">
        <v>4.5</v>
      </c>
      <c r="K12" s="128">
        <v>5596</v>
      </c>
      <c r="L12" s="127">
        <v>0</v>
      </c>
      <c r="M12" s="127">
        <v>0</v>
      </c>
      <c r="N12" s="123"/>
    </row>
    <row r="13" spans="1:14" ht="37.5" customHeight="1" x14ac:dyDescent="0.2">
      <c r="A13" s="78" t="s">
        <v>277</v>
      </c>
      <c r="B13" s="127">
        <v>3</v>
      </c>
      <c r="C13" s="128">
        <v>3</v>
      </c>
      <c r="D13" s="128">
        <v>2</v>
      </c>
      <c r="E13" s="128">
        <v>0</v>
      </c>
      <c r="F13" s="128">
        <v>3</v>
      </c>
      <c r="G13" s="128">
        <v>0</v>
      </c>
      <c r="H13" s="128">
        <v>0</v>
      </c>
      <c r="I13" s="128">
        <v>3</v>
      </c>
      <c r="J13" s="128">
        <v>3</v>
      </c>
      <c r="K13" s="128">
        <v>3844</v>
      </c>
      <c r="L13" s="127">
        <v>0</v>
      </c>
      <c r="M13" s="127">
        <v>0</v>
      </c>
      <c r="N13" s="123"/>
    </row>
    <row r="14" spans="1:14" ht="18" customHeight="1" x14ac:dyDescent="0.2">
      <c r="A14" t="s">
        <v>268</v>
      </c>
    </row>
  </sheetData>
  <mergeCells count="19">
    <mergeCell ref="G3:G5"/>
    <mergeCell ref="A1:M1"/>
    <mergeCell ref="K2:K5"/>
    <mergeCell ref="G2:I2"/>
    <mergeCell ref="L2:M2"/>
    <mergeCell ref="A2:A5"/>
    <mergeCell ref="C4:C5"/>
    <mergeCell ref="D4:D5"/>
    <mergeCell ref="J2:J5"/>
    <mergeCell ref="L3:L5"/>
    <mergeCell ref="M3:M5"/>
    <mergeCell ref="H3:H5"/>
    <mergeCell ref="I3:I5"/>
    <mergeCell ref="C2:F2"/>
    <mergeCell ref="C3:D3"/>
    <mergeCell ref="E3:F3"/>
    <mergeCell ref="E4:E5"/>
    <mergeCell ref="B2:B5"/>
    <mergeCell ref="F4:F5"/>
  </mergeCells>
  <phoneticPr fontId="0" type="noConversion"/>
  <pageMargins left="0.76" right="0.39370078740157483" top="0.98425196850393704" bottom="0.98425196850393704" header="0.51181102362204722" footer="0.51181102362204722"/>
  <pageSetup paperSize="9" scale="6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J18"/>
  <sheetViews>
    <sheetView zoomScale="70" zoomScaleNormal="70" workbookViewId="0">
      <pane ySplit="6" topLeftCell="A7" activePane="bottomLeft" state="frozenSplit"/>
      <selection pane="bottomLeft" activeCell="R26" sqref="R26"/>
    </sheetView>
  </sheetViews>
  <sheetFormatPr defaultColWidth="8.7109375" defaultRowHeight="12.75" x14ac:dyDescent="0.2"/>
  <cols>
    <col min="1" max="1" width="24.28515625" style="13" customWidth="1"/>
    <col min="2" max="2" width="13.28515625" style="13" customWidth="1"/>
    <col min="3" max="3" width="13.140625" style="13" customWidth="1"/>
    <col min="4" max="4" width="16.140625" style="13" customWidth="1"/>
    <col min="5" max="5" width="11.85546875" style="13" customWidth="1"/>
    <col min="6" max="6" width="8.7109375" style="13"/>
    <col min="7" max="7" width="10" style="13" customWidth="1"/>
    <col min="8" max="8" width="13.42578125" style="13" customWidth="1"/>
    <col min="9" max="9" width="12.140625" style="13" customWidth="1"/>
    <col min="10" max="10" width="11" style="13" customWidth="1"/>
    <col min="11" max="11" width="9.7109375" style="13" customWidth="1"/>
    <col min="12" max="12" width="10.140625" style="13" customWidth="1"/>
    <col min="13" max="14" width="8.7109375" style="13"/>
    <col min="15" max="16" width="11.85546875" style="13" customWidth="1"/>
    <col min="17" max="17" width="12.42578125" style="13" customWidth="1"/>
    <col min="18" max="18" width="12.85546875" style="13" customWidth="1"/>
    <col min="19" max="19" width="11" style="13" customWidth="1"/>
    <col min="20" max="20" width="11.42578125" style="13" customWidth="1"/>
    <col min="21" max="21" width="15.140625" style="13" customWidth="1"/>
    <col min="22" max="16384" width="8.7109375" style="13"/>
  </cols>
  <sheetData>
    <row r="1" spans="1:244" ht="21.75" customHeight="1" x14ac:dyDescent="0.2">
      <c r="A1" s="211" t="s">
        <v>199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132"/>
      <c r="T1" s="133"/>
      <c r="U1" s="134" t="s">
        <v>251</v>
      </c>
    </row>
    <row r="2" spans="1:244" ht="24" customHeight="1" x14ac:dyDescent="0.2">
      <c r="A2" s="212" t="s">
        <v>2</v>
      </c>
      <c r="B2" s="212" t="s">
        <v>128</v>
      </c>
      <c r="C2" s="213" t="s">
        <v>197</v>
      </c>
      <c r="D2" s="213"/>
      <c r="E2" s="213"/>
      <c r="F2" s="213"/>
      <c r="G2" s="213"/>
      <c r="H2" s="213"/>
      <c r="I2" s="213"/>
      <c r="J2" s="213"/>
      <c r="K2" s="213"/>
      <c r="L2" s="213" t="s">
        <v>83</v>
      </c>
      <c r="M2" s="213"/>
      <c r="N2" s="213"/>
      <c r="O2" s="213"/>
      <c r="P2" s="213"/>
      <c r="Q2" s="213"/>
      <c r="R2" s="213"/>
      <c r="S2" s="213" t="s">
        <v>180</v>
      </c>
      <c r="T2" s="213" t="s">
        <v>129</v>
      </c>
      <c r="U2" s="212" t="s">
        <v>121</v>
      </c>
    </row>
    <row r="3" spans="1:244" ht="24.6" customHeight="1" x14ac:dyDescent="0.2">
      <c r="A3" s="212"/>
      <c r="B3" s="212"/>
      <c r="C3" s="213" t="s">
        <v>84</v>
      </c>
      <c r="D3" s="215" t="s">
        <v>198</v>
      </c>
      <c r="E3" s="213" t="s">
        <v>85</v>
      </c>
      <c r="F3" s="213"/>
      <c r="G3" s="213"/>
      <c r="H3" s="213"/>
      <c r="I3" s="213" t="s">
        <v>86</v>
      </c>
      <c r="J3" s="213" t="s">
        <v>87</v>
      </c>
      <c r="K3" s="213" t="s">
        <v>88</v>
      </c>
      <c r="L3" s="213" t="s">
        <v>89</v>
      </c>
      <c r="M3" s="217" t="s">
        <v>209</v>
      </c>
      <c r="N3" s="217"/>
      <c r="O3" s="217"/>
      <c r="P3" s="217"/>
      <c r="Q3" s="218"/>
      <c r="R3" s="213" t="s">
        <v>201</v>
      </c>
      <c r="S3" s="213"/>
      <c r="T3" s="213"/>
      <c r="U3" s="212"/>
    </row>
    <row r="4" spans="1:244" ht="30.75" customHeight="1" x14ac:dyDescent="0.2">
      <c r="A4" s="212"/>
      <c r="B4" s="212"/>
      <c r="C4" s="214"/>
      <c r="D4" s="215"/>
      <c r="E4" s="213"/>
      <c r="F4" s="213"/>
      <c r="G4" s="213"/>
      <c r="H4" s="213"/>
      <c r="I4" s="214"/>
      <c r="J4" s="213"/>
      <c r="K4" s="214"/>
      <c r="L4" s="214"/>
      <c r="M4" s="213" t="s">
        <v>90</v>
      </c>
      <c r="N4" s="213" t="s">
        <v>91</v>
      </c>
      <c r="O4" s="213"/>
      <c r="P4" s="213"/>
      <c r="Q4" s="214"/>
      <c r="R4" s="213"/>
      <c r="S4" s="213"/>
      <c r="T4" s="213"/>
      <c r="U4" s="212"/>
    </row>
    <row r="5" spans="1:244" ht="69.75" customHeight="1" x14ac:dyDescent="0.2">
      <c r="A5" s="212"/>
      <c r="B5" s="212"/>
      <c r="C5" s="214"/>
      <c r="D5" s="215"/>
      <c r="E5" s="60" t="s">
        <v>92</v>
      </c>
      <c r="F5" s="60" t="s">
        <v>109</v>
      </c>
      <c r="G5" s="60" t="s">
        <v>93</v>
      </c>
      <c r="H5" s="60" t="s">
        <v>108</v>
      </c>
      <c r="I5" s="214"/>
      <c r="J5" s="213"/>
      <c r="K5" s="214"/>
      <c r="L5" s="214"/>
      <c r="M5" s="214"/>
      <c r="N5" s="60" t="s">
        <v>92</v>
      </c>
      <c r="O5" s="60" t="s">
        <v>110</v>
      </c>
      <c r="P5" s="60" t="s">
        <v>93</v>
      </c>
      <c r="Q5" s="60" t="s">
        <v>108</v>
      </c>
      <c r="R5" s="213"/>
      <c r="S5" s="213"/>
      <c r="T5" s="213"/>
      <c r="U5" s="212"/>
    </row>
    <row r="6" spans="1:244" s="31" customFormat="1" ht="12.95" customHeight="1" x14ac:dyDescent="0.2">
      <c r="A6" s="135">
        <v>0</v>
      </c>
      <c r="B6" s="135">
        <v>1</v>
      </c>
      <c r="C6" s="135">
        <v>2</v>
      </c>
      <c r="D6" s="135">
        <v>3</v>
      </c>
      <c r="E6" s="135">
        <v>4</v>
      </c>
      <c r="F6" s="135">
        <v>5</v>
      </c>
      <c r="G6" s="135">
        <v>6</v>
      </c>
      <c r="H6" s="135">
        <v>7</v>
      </c>
      <c r="I6" s="135">
        <v>8</v>
      </c>
      <c r="J6" s="135">
        <v>9</v>
      </c>
      <c r="K6" s="135">
        <v>10</v>
      </c>
      <c r="L6" s="135">
        <v>11</v>
      </c>
      <c r="M6" s="135">
        <v>12</v>
      </c>
      <c r="N6" s="135">
        <v>13</v>
      </c>
      <c r="O6" s="135">
        <v>14</v>
      </c>
      <c r="P6" s="135">
        <v>15</v>
      </c>
      <c r="Q6" s="135">
        <v>16</v>
      </c>
      <c r="R6" s="135">
        <v>17</v>
      </c>
      <c r="S6" s="135">
        <v>18</v>
      </c>
      <c r="T6" s="135">
        <v>19</v>
      </c>
      <c r="U6" s="135">
        <v>20</v>
      </c>
    </row>
    <row r="7" spans="1:244" ht="41.25" customHeight="1" x14ac:dyDescent="0.2">
      <c r="A7" s="79" t="s">
        <v>294</v>
      </c>
      <c r="B7" s="137" t="e">
        <f>B8+B9+B10+B11+B12+B13</f>
        <v>#REF!</v>
      </c>
      <c r="C7" s="137">
        <f t="shared" ref="C7:U7" si="0">C8+C9+C10+C11+C12+C13</f>
        <v>4602906.91</v>
      </c>
      <c r="D7" s="137">
        <f t="shared" si="0"/>
        <v>0</v>
      </c>
      <c r="E7" s="137">
        <f t="shared" si="0"/>
        <v>200284.09</v>
      </c>
      <c r="F7" s="137">
        <f t="shared" si="0"/>
        <v>21481</v>
      </c>
      <c r="G7" s="137">
        <f t="shared" si="0"/>
        <v>17744.189999999999</v>
      </c>
      <c r="H7" s="137">
        <f t="shared" si="0"/>
        <v>21933</v>
      </c>
      <c r="I7" s="137">
        <f t="shared" si="0"/>
        <v>50734</v>
      </c>
      <c r="J7" s="137">
        <f t="shared" si="0"/>
        <v>3061157.18</v>
      </c>
      <c r="K7" s="137">
        <f t="shared" si="0"/>
        <v>5664</v>
      </c>
      <c r="L7" s="137">
        <f t="shared" si="0"/>
        <v>356900</v>
      </c>
      <c r="M7" s="137">
        <f t="shared" si="0"/>
        <v>228909</v>
      </c>
      <c r="N7" s="137">
        <f t="shared" si="0"/>
        <v>34576</v>
      </c>
      <c r="O7" s="137">
        <f t="shared" si="0"/>
        <v>0</v>
      </c>
      <c r="P7" s="137">
        <f t="shared" si="0"/>
        <v>1880</v>
      </c>
      <c r="Q7" s="137">
        <f t="shared" si="0"/>
        <v>10044</v>
      </c>
      <c r="R7" s="137">
        <f t="shared" si="0"/>
        <v>128000</v>
      </c>
      <c r="S7" s="137">
        <f t="shared" si="0"/>
        <v>77910.990000000005</v>
      </c>
      <c r="T7" s="137">
        <f t="shared" si="0"/>
        <v>307942.28000000003</v>
      </c>
      <c r="U7" s="137">
        <f t="shared" si="0"/>
        <v>5310000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</row>
    <row r="8" spans="1:244" s="142" customFormat="1" ht="41.25" customHeight="1" x14ac:dyDescent="0.2">
      <c r="A8" s="80" t="s">
        <v>272</v>
      </c>
      <c r="B8" s="140" t="e">
        <f>C8+L8+R8+S8+#REF!+#REF!</f>
        <v>#REF!</v>
      </c>
      <c r="C8" s="140">
        <v>2000000</v>
      </c>
      <c r="D8" s="140">
        <v>0</v>
      </c>
      <c r="E8" s="140">
        <v>94011</v>
      </c>
      <c r="F8" s="140">
        <v>3357</v>
      </c>
      <c r="G8" s="140">
        <v>10087</v>
      </c>
      <c r="H8" s="140">
        <v>10076</v>
      </c>
      <c r="I8" s="140">
        <f>17436+23739+549</f>
        <v>41724</v>
      </c>
      <c r="J8" s="140">
        <v>1179405</v>
      </c>
      <c r="K8" s="140">
        <v>0</v>
      </c>
      <c r="L8" s="140">
        <f>M8+R8</f>
        <v>267800</v>
      </c>
      <c r="M8" s="140">
        <f>25000+67200+27600+20000</f>
        <v>139800</v>
      </c>
      <c r="N8" s="140">
        <v>14956</v>
      </c>
      <c r="O8" s="140">
        <v>0</v>
      </c>
      <c r="P8" s="140">
        <v>0</v>
      </c>
      <c r="Q8" s="140">
        <v>10044</v>
      </c>
      <c r="R8" s="140">
        <v>128000</v>
      </c>
      <c r="S8" s="140">
        <f>820+18495+23693+120</f>
        <v>43128</v>
      </c>
      <c r="T8" s="140">
        <f>E8+F8+G8+H8+N8+Q8</f>
        <v>142531</v>
      </c>
      <c r="U8" s="140">
        <v>2300000</v>
      </c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</row>
    <row r="9" spans="1:244" ht="41.25" customHeight="1" x14ac:dyDescent="0.2">
      <c r="A9" s="78" t="s">
        <v>273</v>
      </c>
      <c r="B9" s="112">
        <v>569431</v>
      </c>
      <c r="C9" s="112">
        <v>488000</v>
      </c>
      <c r="D9" s="112">
        <v>0</v>
      </c>
      <c r="E9" s="112">
        <v>11458</v>
      </c>
      <c r="F9" s="112">
        <v>2284</v>
      </c>
      <c r="G9" s="112">
        <v>0</v>
      </c>
      <c r="H9" s="112">
        <v>3780</v>
      </c>
      <c r="I9" s="112">
        <v>0</v>
      </c>
      <c r="J9" s="112">
        <v>340110</v>
      </c>
      <c r="K9" s="112">
        <v>0</v>
      </c>
      <c r="L9" s="112">
        <v>71350</v>
      </c>
      <c r="M9" s="112">
        <v>71359</v>
      </c>
      <c r="N9" s="112">
        <v>3750</v>
      </c>
      <c r="O9" s="112">
        <v>0</v>
      </c>
      <c r="P9" s="112">
        <v>0</v>
      </c>
      <c r="Q9" s="112">
        <v>0</v>
      </c>
      <c r="R9" s="112">
        <v>0</v>
      </c>
      <c r="S9" s="112">
        <v>10081</v>
      </c>
      <c r="T9" s="112">
        <f>E9+F9+G9+H9+N9+O9+P9+Q9</f>
        <v>21272</v>
      </c>
      <c r="U9" s="112">
        <v>530000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</row>
    <row r="10" spans="1:244" ht="41.25" customHeight="1" x14ac:dyDescent="0.2">
      <c r="A10" s="78" t="s">
        <v>274</v>
      </c>
      <c r="B10" s="136">
        <v>440061</v>
      </c>
      <c r="C10" s="136">
        <v>440000</v>
      </c>
      <c r="D10" s="136">
        <v>0</v>
      </c>
      <c r="E10" s="136">
        <v>29527</v>
      </c>
      <c r="F10" s="136">
        <v>8716</v>
      </c>
      <c r="G10" s="136">
        <v>3548</v>
      </c>
      <c r="H10" s="136">
        <v>2077</v>
      </c>
      <c r="I10" s="136">
        <v>0</v>
      </c>
      <c r="J10" s="136">
        <v>315892</v>
      </c>
      <c r="K10" s="136">
        <v>4076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61</v>
      </c>
      <c r="T10" s="112">
        <f t="shared" ref="T10:T13" si="1">E10+F10+G10+H10+N10+O10+P10+Q10</f>
        <v>43868</v>
      </c>
      <c r="U10" s="136">
        <v>500000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</row>
    <row r="11" spans="1:244" ht="41.25" customHeight="1" x14ac:dyDescent="0.2">
      <c r="A11" s="78" t="s">
        <v>275</v>
      </c>
      <c r="B11" s="55">
        <v>454509</v>
      </c>
      <c r="C11" s="77">
        <v>449999.91</v>
      </c>
      <c r="D11" s="55">
        <v>0</v>
      </c>
      <c r="E11" s="55">
        <v>18000</v>
      </c>
      <c r="F11" s="55">
        <v>1264</v>
      </c>
      <c r="G11" s="55">
        <v>0</v>
      </c>
      <c r="H11" s="55">
        <v>930</v>
      </c>
      <c r="I11" s="55">
        <v>5501</v>
      </c>
      <c r="J11" s="55">
        <v>348806</v>
      </c>
      <c r="K11" s="55">
        <v>1588</v>
      </c>
      <c r="L11" s="55">
        <v>4500</v>
      </c>
      <c r="M11" s="55">
        <v>4500</v>
      </c>
      <c r="N11" s="55">
        <v>4500</v>
      </c>
      <c r="O11" s="55">
        <v>0</v>
      </c>
      <c r="P11" s="55">
        <v>0</v>
      </c>
      <c r="Q11" s="55">
        <v>0</v>
      </c>
      <c r="R11" s="55">
        <v>0</v>
      </c>
      <c r="S11" s="55">
        <v>9</v>
      </c>
      <c r="T11" s="112">
        <f t="shared" si="1"/>
        <v>24694</v>
      </c>
      <c r="U11" s="77">
        <v>520000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</row>
    <row r="12" spans="1:244" ht="41.25" customHeight="1" x14ac:dyDescent="0.2">
      <c r="A12" s="78" t="s">
        <v>276</v>
      </c>
      <c r="B12" s="77">
        <v>910523</v>
      </c>
      <c r="C12" s="77">
        <v>899907</v>
      </c>
      <c r="D12" s="55">
        <v>0</v>
      </c>
      <c r="E12" s="77">
        <v>28334</v>
      </c>
      <c r="F12" s="77">
        <v>5860</v>
      </c>
      <c r="G12" s="77">
        <v>3069</v>
      </c>
      <c r="H12" s="77">
        <v>2535</v>
      </c>
      <c r="I12" s="77">
        <v>3509</v>
      </c>
      <c r="J12" s="77">
        <v>650371</v>
      </c>
      <c r="K12" s="55">
        <v>0</v>
      </c>
      <c r="L12" s="77">
        <v>8250</v>
      </c>
      <c r="M12" s="77">
        <v>8250</v>
      </c>
      <c r="N12" s="77">
        <v>6370</v>
      </c>
      <c r="O12" s="55">
        <v>0</v>
      </c>
      <c r="P12" s="77">
        <v>1880</v>
      </c>
      <c r="Q12" s="55">
        <v>0</v>
      </c>
      <c r="R12" s="55">
        <v>0</v>
      </c>
      <c r="S12" s="77">
        <v>2059</v>
      </c>
      <c r="T12" s="112">
        <f t="shared" si="1"/>
        <v>48048</v>
      </c>
      <c r="U12" s="77">
        <v>1100000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</row>
    <row r="13" spans="1:244" ht="37.5" customHeight="1" x14ac:dyDescent="0.2">
      <c r="A13" s="78" t="s">
        <v>277</v>
      </c>
      <c r="B13" s="55">
        <v>352572.99</v>
      </c>
      <c r="C13" s="55">
        <v>325000</v>
      </c>
      <c r="D13" s="55">
        <v>0</v>
      </c>
      <c r="E13" s="55">
        <v>18954.09</v>
      </c>
      <c r="F13" s="55">
        <v>0</v>
      </c>
      <c r="G13" s="55">
        <v>1040.19</v>
      </c>
      <c r="H13" s="55">
        <v>2535</v>
      </c>
      <c r="I13" s="55">
        <v>0</v>
      </c>
      <c r="J13" s="55">
        <v>226573.18</v>
      </c>
      <c r="K13" s="55">
        <v>0</v>
      </c>
      <c r="L13" s="55">
        <v>5000</v>
      </c>
      <c r="M13" s="55">
        <v>5000</v>
      </c>
      <c r="N13" s="55">
        <v>5000</v>
      </c>
      <c r="O13" s="55">
        <v>0</v>
      </c>
      <c r="P13" s="55">
        <v>0</v>
      </c>
      <c r="Q13" s="55">
        <v>0</v>
      </c>
      <c r="R13" s="55">
        <v>0</v>
      </c>
      <c r="S13" s="55">
        <v>22572.99</v>
      </c>
      <c r="T13" s="112">
        <f t="shared" si="1"/>
        <v>27529.279999999999</v>
      </c>
      <c r="U13" s="55">
        <v>360000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</row>
    <row r="14" spans="1:244" x14ac:dyDescent="0.2">
      <c r="A14" s="216" t="s">
        <v>200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"/>
    </row>
    <row r="15" spans="1:244" ht="12.75" customHeight="1" x14ac:dyDescent="0.2">
      <c r="A15" s="216" t="s">
        <v>264</v>
      </c>
      <c r="B15" s="216"/>
      <c r="C15" s="216"/>
      <c r="D15" s="216"/>
      <c r="E15" s="216"/>
      <c r="F15" s="216"/>
      <c r="G15" s="216"/>
      <c r="H15" s="216"/>
      <c r="I15" s="216"/>
      <c r="J15" s="21"/>
      <c r="K15" s="21"/>
      <c r="L15" s="21"/>
      <c r="M15" s="21"/>
    </row>
    <row r="16" spans="1:244" ht="32.25" customHeight="1" x14ac:dyDescent="0.2">
      <c r="A16" s="216" t="s">
        <v>271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</row>
    <row r="17" spans="1:21" x14ac:dyDescent="0.2">
      <c r="A17" s="13" t="s">
        <v>203</v>
      </c>
    </row>
    <row r="18" spans="1:21" ht="17.25" customHeight="1" x14ac:dyDescent="0.2">
      <c r="A18" s="216" t="s">
        <v>202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2"/>
      <c r="O18" s="22"/>
      <c r="P18" s="22"/>
      <c r="Q18" s="22"/>
      <c r="R18" s="22"/>
      <c r="S18" s="22"/>
      <c r="T18" s="22"/>
      <c r="U18" s="22"/>
    </row>
  </sheetData>
  <mergeCells count="23">
    <mergeCell ref="S2:S5"/>
    <mergeCell ref="U2:U5"/>
    <mergeCell ref="T2:T5"/>
    <mergeCell ref="A18:M18"/>
    <mergeCell ref="A14:L14"/>
    <mergeCell ref="L3:L5"/>
    <mergeCell ref="M3:Q3"/>
    <mergeCell ref="A15:I15"/>
    <mergeCell ref="A16:M16"/>
    <mergeCell ref="A1:R1"/>
    <mergeCell ref="A2:A5"/>
    <mergeCell ref="B2:B5"/>
    <mergeCell ref="L2:R2"/>
    <mergeCell ref="C3:C5"/>
    <mergeCell ref="I3:I5"/>
    <mergeCell ref="N4:Q4"/>
    <mergeCell ref="D3:D5"/>
    <mergeCell ref="J3:J5"/>
    <mergeCell ref="R3:R5"/>
    <mergeCell ref="C2:K2"/>
    <mergeCell ref="M4:M5"/>
    <mergeCell ref="K3:K5"/>
    <mergeCell ref="E3:H4"/>
  </mergeCells>
  <phoneticPr fontId="0" type="noConversion"/>
  <pageMargins left="0.25" right="0.25" top="0.75" bottom="0.75" header="0.3" footer="0.3"/>
  <pageSetup paperSize="9" scale="1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2"/>
  <sheetViews>
    <sheetView zoomScale="80" zoomScaleNormal="80" workbookViewId="0">
      <pane ySplit="6" topLeftCell="A7" activePane="bottomLeft" state="frozenSplit"/>
      <selection pane="bottomLeft" activeCell="F8" sqref="F8"/>
    </sheetView>
  </sheetViews>
  <sheetFormatPr defaultColWidth="9.140625" defaultRowHeight="12.75" x14ac:dyDescent="0.2"/>
  <cols>
    <col min="1" max="1" width="21.7109375" style="13" customWidth="1"/>
    <col min="2" max="2" width="15.85546875" style="13" customWidth="1"/>
    <col min="3" max="3" width="15.5703125" style="13" customWidth="1"/>
    <col min="4" max="4" width="12.85546875" style="13" customWidth="1"/>
    <col min="5" max="5" width="9" style="13" customWidth="1"/>
    <col min="6" max="6" width="10.42578125" style="13" customWidth="1"/>
    <col min="7" max="7" width="17.42578125" style="13" customWidth="1"/>
    <col min="8" max="8" width="11.42578125" style="13" customWidth="1"/>
    <col min="9" max="9" width="15" style="13" customWidth="1"/>
    <col min="10" max="10" width="12" style="23" customWidth="1"/>
    <col min="11" max="11" width="12.5703125" style="23" customWidth="1"/>
    <col min="12" max="13" width="13" style="13" customWidth="1"/>
    <col min="14" max="14" width="15.42578125" style="13" customWidth="1"/>
    <col min="15" max="16" width="14.28515625" style="13" customWidth="1"/>
    <col min="17" max="17" width="14.5703125" style="13" customWidth="1"/>
    <col min="18" max="18" width="37.85546875" style="13" customWidth="1"/>
    <col min="19" max="19" width="18.28515625" style="13" customWidth="1"/>
    <col min="20" max="20" width="15.85546875" style="13" customWidth="1"/>
    <col min="21" max="21" width="25.7109375" style="13" customWidth="1"/>
    <col min="22" max="16384" width="9.140625" style="13"/>
  </cols>
  <sheetData>
    <row r="1" spans="1:18" ht="21.75" customHeight="1" x14ac:dyDescent="0.2">
      <c r="A1" s="45"/>
      <c r="B1" s="229" t="s">
        <v>183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46"/>
      <c r="N1" s="46"/>
      <c r="O1" s="46"/>
      <c r="P1" s="46"/>
      <c r="Q1" s="46"/>
      <c r="R1" s="46"/>
    </row>
    <row r="2" spans="1:18" ht="14.25" customHeight="1" x14ac:dyDescent="0.2">
      <c r="A2" s="242" t="s">
        <v>2</v>
      </c>
      <c r="B2" s="245" t="s">
        <v>94</v>
      </c>
      <c r="C2" s="245" t="s">
        <v>95</v>
      </c>
      <c r="D2" s="237" t="s">
        <v>269</v>
      </c>
      <c r="E2" s="245" t="s">
        <v>185</v>
      </c>
      <c r="F2" s="245"/>
      <c r="G2" s="245" t="s">
        <v>187</v>
      </c>
      <c r="H2" s="237" t="s">
        <v>122</v>
      </c>
      <c r="I2" s="237" t="s">
        <v>188</v>
      </c>
      <c r="J2" s="231" t="s">
        <v>189</v>
      </c>
      <c r="K2" s="232"/>
      <c r="L2" s="232"/>
      <c r="M2" s="222" t="s">
        <v>124</v>
      </c>
      <c r="N2" s="223" t="s">
        <v>193</v>
      </c>
      <c r="O2" s="224"/>
      <c r="P2" s="224"/>
      <c r="Q2" s="225"/>
      <c r="R2" s="219" t="s">
        <v>194</v>
      </c>
    </row>
    <row r="3" spans="1:18" x14ac:dyDescent="0.2">
      <c r="A3" s="243"/>
      <c r="B3" s="245"/>
      <c r="C3" s="245"/>
      <c r="D3" s="238"/>
      <c r="E3" s="245"/>
      <c r="F3" s="245"/>
      <c r="G3" s="245"/>
      <c r="H3" s="238"/>
      <c r="I3" s="238"/>
      <c r="J3" s="233"/>
      <c r="K3" s="234"/>
      <c r="L3" s="234"/>
      <c r="M3" s="222"/>
      <c r="N3" s="226"/>
      <c r="O3" s="227"/>
      <c r="P3" s="227"/>
      <c r="Q3" s="228"/>
      <c r="R3" s="220"/>
    </row>
    <row r="4" spans="1:18" ht="92.25" customHeight="1" x14ac:dyDescent="0.2">
      <c r="A4" s="243"/>
      <c r="B4" s="245"/>
      <c r="C4" s="245"/>
      <c r="D4" s="239"/>
      <c r="E4" s="245"/>
      <c r="F4" s="245"/>
      <c r="G4" s="245"/>
      <c r="H4" s="239"/>
      <c r="I4" s="239"/>
      <c r="J4" s="235"/>
      <c r="K4" s="236"/>
      <c r="L4" s="236"/>
      <c r="M4" s="222"/>
      <c r="N4" s="49" t="s">
        <v>252</v>
      </c>
      <c r="O4" s="50" t="s">
        <v>255</v>
      </c>
      <c r="P4" s="51" t="s">
        <v>253</v>
      </c>
      <c r="Q4" s="52" t="s">
        <v>254</v>
      </c>
      <c r="R4" s="220"/>
    </row>
    <row r="5" spans="1:18" ht="72" customHeight="1" x14ac:dyDescent="0.2">
      <c r="A5" s="244"/>
      <c r="B5" s="245"/>
      <c r="C5" s="245"/>
      <c r="D5" s="61" t="s">
        <v>123</v>
      </c>
      <c r="E5" s="47" t="s">
        <v>96</v>
      </c>
      <c r="F5" s="47" t="s">
        <v>97</v>
      </c>
      <c r="G5" s="245"/>
      <c r="H5" s="61" t="s">
        <v>123</v>
      </c>
      <c r="I5" s="61" t="s">
        <v>182</v>
      </c>
      <c r="J5" s="47" t="s">
        <v>98</v>
      </c>
      <c r="K5" s="47" t="s">
        <v>111</v>
      </c>
      <c r="L5" s="62" t="s">
        <v>99</v>
      </c>
      <c r="M5" s="48" t="s">
        <v>127</v>
      </c>
      <c r="N5" s="49" t="s">
        <v>125</v>
      </c>
      <c r="O5" s="50" t="s">
        <v>126</v>
      </c>
      <c r="P5" s="51" t="s">
        <v>125</v>
      </c>
      <c r="Q5" s="52" t="s">
        <v>126</v>
      </c>
      <c r="R5" s="221"/>
    </row>
    <row r="6" spans="1:18" s="53" customFormat="1" ht="12" thickBot="1" x14ac:dyDescent="0.25">
      <c r="A6" s="32">
        <v>0</v>
      </c>
      <c r="B6" s="33">
        <v>1</v>
      </c>
      <c r="C6" s="33">
        <v>2</v>
      </c>
      <c r="D6" s="33">
        <v>3</v>
      </c>
      <c r="E6" s="33">
        <v>4</v>
      </c>
      <c r="F6" s="33">
        <v>5</v>
      </c>
      <c r="G6" s="33">
        <v>6</v>
      </c>
      <c r="H6" s="33">
        <v>7</v>
      </c>
      <c r="I6" s="33">
        <v>8</v>
      </c>
      <c r="J6" s="33">
        <v>9</v>
      </c>
      <c r="K6" s="33">
        <v>10</v>
      </c>
      <c r="L6" s="33">
        <v>11</v>
      </c>
      <c r="M6" s="33">
        <v>12</v>
      </c>
      <c r="N6" s="33">
        <v>13</v>
      </c>
      <c r="O6" s="33">
        <v>14</v>
      </c>
      <c r="P6" s="33">
        <v>15</v>
      </c>
      <c r="Q6" s="33">
        <v>16</v>
      </c>
      <c r="R6" s="33">
        <v>17</v>
      </c>
    </row>
    <row r="7" spans="1:18" ht="33.75" customHeight="1" x14ac:dyDescent="0.2">
      <c r="A7" s="79" t="s">
        <v>294</v>
      </c>
      <c r="B7" s="138">
        <f>B8+B9+B10+B11+B12+B13</f>
        <v>17</v>
      </c>
      <c r="C7" s="138">
        <f>C8+C9+C10+C11+C12+C13</f>
        <v>9</v>
      </c>
      <c r="D7" s="138"/>
      <c r="E7" s="138"/>
      <c r="F7" s="138"/>
      <c r="G7" s="138"/>
      <c r="H7" s="138"/>
      <c r="I7" s="138"/>
      <c r="J7" s="138">
        <f>J8+J9+J10+J11+J12+J13</f>
        <v>1687</v>
      </c>
      <c r="K7" s="138">
        <f t="shared" ref="K7:L7" si="0">K8+K9+K10+K11+K12+K13</f>
        <v>5422</v>
      </c>
      <c r="L7" s="138">
        <f t="shared" si="0"/>
        <v>3160</v>
      </c>
      <c r="M7" s="139"/>
      <c r="N7" s="139">
        <f>N8+N9+N10+N11+N12+N13</f>
        <v>7</v>
      </c>
      <c r="O7" s="139">
        <f t="shared" ref="O7:Q7" si="1">O8+O9+O10+O11+O12+O13</f>
        <v>20</v>
      </c>
      <c r="P7" s="139">
        <f t="shared" si="1"/>
        <v>9</v>
      </c>
      <c r="Q7" s="139">
        <f t="shared" si="1"/>
        <v>10</v>
      </c>
      <c r="R7" s="139"/>
    </row>
    <row r="8" spans="1:18" ht="33.75" customHeight="1" x14ac:dyDescent="0.2">
      <c r="A8" s="80" t="s">
        <v>272</v>
      </c>
      <c r="B8" s="57">
        <v>14</v>
      </c>
      <c r="C8" s="57">
        <v>9</v>
      </c>
      <c r="D8" s="57">
        <v>1</v>
      </c>
      <c r="E8" s="57">
        <v>1</v>
      </c>
      <c r="F8" s="57">
        <v>1</v>
      </c>
      <c r="G8" s="57">
        <v>1</v>
      </c>
      <c r="H8" s="57">
        <v>0</v>
      </c>
      <c r="I8" s="57">
        <v>0</v>
      </c>
      <c r="J8" s="57">
        <v>620</v>
      </c>
      <c r="K8" s="57">
        <v>2165</v>
      </c>
      <c r="L8" s="59">
        <v>3160</v>
      </c>
      <c r="M8" s="56">
        <v>1</v>
      </c>
      <c r="N8" s="56">
        <v>7</v>
      </c>
      <c r="O8" s="56">
        <v>20</v>
      </c>
      <c r="P8" s="56">
        <v>9</v>
      </c>
      <c r="Q8" s="56">
        <v>10</v>
      </c>
      <c r="R8" s="56"/>
    </row>
    <row r="9" spans="1:18" ht="33.75" customHeight="1" x14ac:dyDescent="0.2">
      <c r="A9" s="78" t="s">
        <v>273</v>
      </c>
      <c r="B9" s="144">
        <v>0</v>
      </c>
      <c r="C9" s="144">
        <v>0</v>
      </c>
      <c r="D9" s="145">
        <v>1</v>
      </c>
      <c r="E9" s="145">
        <v>1</v>
      </c>
      <c r="F9" s="145">
        <v>1</v>
      </c>
      <c r="G9" s="145">
        <v>0</v>
      </c>
      <c r="H9" s="145">
        <v>0</v>
      </c>
      <c r="I9" s="145">
        <v>0</v>
      </c>
      <c r="J9" s="145">
        <v>736</v>
      </c>
      <c r="K9" s="145">
        <v>757</v>
      </c>
      <c r="L9" s="146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85" t="s">
        <v>287</v>
      </c>
    </row>
    <row r="10" spans="1:18" ht="39.6" customHeight="1" x14ac:dyDescent="0.2">
      <c r="A10" s="78" t="s">
        <v>274</v>
      </c>
      <c r="B10" s="148">
        <v>0</v>
      </c>
      <c r="C10" s="148">
        <v>0</v>
      </c>
      <c r="D10" s="148">
        <v>1</v>
      </c>
      <c r="E10" s="149" t="s">
        <v>297</v>
      </c>
      <c r="F10" s="149" t="s">
        <v>297</v>
      </c>
      <c r="G10" s="148">
        <v>0</v>
      </c>
      <c r="H10" s="148">
        <v>0</v>
      </c>
      <c r="I10" s="149" t="s">
        <v>297</v>
      </c>
      <c r="J10" s="148">
        <v>252</v>
      </c>
      <c r="K10" s="148">
        <v>2063</v>
      </c>
      <c r="L10" s="150">
        <v>0</v>
      </c>
      <c r="M10" s="150">
        <v>0</v>
      </c>
      <c r="N10" s="150">
        <v>0</v>
      </c>
      <c r="O10" s="150">
        <v>0</v>
      </c>
      <c r="P10" s="150">
        <v>0</v>
      </c>
      <c r="Q10" s="150">
        <v>0</v>
      </c>
      <c r="R10" s="90"/>
    </row>
    <row r="11" spans="1:18" ht="33.75" customHeight="1" x14ac:dyDescent="0.2">
      <c r="A11" s="78" t="s">
        <v>275</v>
      </c>
      <c r="B11" s="57">
        <v>1</v>
      </c>
      <c r="C11" s="57">
        <v>0</v>
      </c>
      <c r="D11" s="58">
        <v>1</v>
      </c>
      <c r="E11" s="58">
        <v>1</v>
      </c>
      <c r="F11" s="58">
        <v>1</v>
      </c>
      <c r="G11" s="58">
        <v>0</v>
      </c>
      <c r="H11" s="58">
        <v>0</v>
      </c>
      <c r="I11" s="58">
        <v>0</v>
      </c>
      <c r="J11" s="58">
        <v>45</v>
      </c>
      <c r="K11" s="58">
        <v>356</v>
      </c>
      <c r="L11" s="59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/>
    </row>
    <row r="12" spans="1:18" ht="33.75" customHeight="1" x14ac:dyDescent="0.2">
      <c r="A12" s="78" t="s">
        <v>276</v>
      </c>
      <c r="B12" s="57">
        <v>2</v>
      </c>
      <c r="C12" s="57">
        <v>0</v>
      </c>
      <c r="D12" s="58">
        <v>1</v>
      </c>
      <c r="E12" s="58">
        <v>1</v>
      </c>
      <c r="F12" s="58">
        <v>1</v>
      </c>
      <c r="G12" s="58">
        <v>0</v>
      </c>
      <c r="H12" s="58">
        <v>0</v>
      </c>
      <c r="I12" s="58">
        <v>0</v>
      </c>
      <c r="J12" s="58">
        <v>34</v>
      </c>
      <c r="K12" s="58">
        <v>81</v>
      </c>
      <c r="L12" s="82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/>
    </row>
    <row r="13" spans="1:18" ht="33.75" customHeight="1" x14ac:dyDescent="0.2">
      <c r="A13" s="78" t="s">
        <v>277</v>
      </c>
      <c r="B13" s="57">
        <v>0</v>
      </c>
      <c r="C13" s="57">
        <v>0</v>
      </c>
      <c r="D13" s="58">
        <v>1</v>
      </c>
      <c r="E13" s="58">
        <v>1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9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/>
    </row>
    <row r="14" spans="1:18" ht="13.5" customHeight="1" x14ac:dyDescent="0.2">
      <c r="A14" s="241" t="s">
        <v>192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7"/>
      <c r="N14" s="26"/>
      <c r="O14" s="26"/>
      <c r="P14" s="26"/>
      <c r="Q14" s="26"/>
      <c r="R14" s="26"/>
    </row>
    <row r="15" spans="1:18" x14ac:dyDescent="0.2">
      <c r="A15" s="240" t="s">
        <v>184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8" x14ac:dyDescent="0.2">
      <c r="A16" s="240" t="s">
        <v>186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 x14ac:dyDescent="0.2">
      <c r="A17" s="13" t="s">
        <v>190</v>
      </c>
      <c r="J17" s="13"/>
      <c r="K17" s="13"/>
    </row>
    <row r="18" spans="1:11" x14ac:dyDescent="0.2">
      <c r="A18" s="13" t="s">
        <v>210</v>
      </c>
    </row>
    <row r="19" spans="1:11" x14ac:dyDescent="0.2">
      <c r="A19" s="240" t="s">
        <v>191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</row>
    <row r="20" spans="1:11" x14ac:dyDescent="0.2">
      <c r="A20" s="13" t="s">
        <v>196</v>
      </c>
    </row>
    <row r="21" spans="1:11" x14ac:dyDescent="0.2">
      <c r="A21" s="13" t="s">
        <v>195</v>
      </c>
    </row>
    <row r="22" spans="1:11" ht="19.5" x14ac:dyDescent="0.2">
      <c r="B22" s="28"/>
    </row>
  </sheetData>
  <mergeCells count="17">
    <mergeCell ref="A19:K19"/>
    <mergeCell ref="A14:L14"/>
    <mergeCell ref="A15:K15"/>
    <mergeCell ref="A16:K16"/>
    <mergeCell ref="A2:A5"/>
    <mergeCell ref="B2:B5"/>
    <mergeCell ref="C2:C5"/>
    <mergeCell ref="E2:F4"/>
    <mergeCell ref="G2:G5"/>
    <mergeCell ref="D2:D4"/>
    <mergeCell ref="R2:R5"/>
    <mergeCell ref="M2:M4"/>
    <mergeCell ref="N2:Q3"/>
    <mergeCell ref="B1:L1"/>
    <mergeCell ref="J2:L4"/>
    <mergeCell ref="H2:H4"/>
    <mergeCell ref="I2:I4"/>
  </mergeCells>
  <pageMargins left="0.7" right="0.7" top="0.75" bottom="0.75" header="0.3" footer="0.3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0"/>
  <sheetViews>
    <sheetView zoomScale="80" zoomScaleNormal="80" workbookViewId="0">
      <selection activeCell="A10" sqref="A10:XFD10"/>
    </sheetView>
  </sheetViews>
  <sheetFormatPr defaultRowHeight="12.75" x14ac:dyDescent="0.2"/>
  <cols>
    <col min="1" max="1" width="21" customWidth="1"/>
    <col min="2" max="2" width="13.5703125" customWidth="1"/>
    <col min="3" max="3" width="13.42578125" customWidth="1"/>
    <col min="4" max="4" width="13.7109375" customWidth="1"/>
    <col min="5" max="5" width="13.85546875" customWidth="1"/>
    <col min="6" max="6" width="14.7109375" customWidth="1"/>
    <col min="7" max="7" width="14.5703125" customWidth="1"/>
    <col min="8" max="8" width="14.42578125" customWidth="1"/>
    <col min="9" max="9" width="15.5703125" customWidth="1"/>
    <col min="10" max="10" width="12.28515625" customWidth="1"/>
    <col min="11" max="11" width="13.140625" customWidth="1"/>
    <col min="12" max="12" width="12.7109375" customWidth="1"/>
    <col min="13" max="13" width="12.28515625" customWidth="1"/>
    <col min="14" max="14" width="12" customWidth="1"/>
  </cols>
  <sheetData>
    <row r="1" spans="1:14" s="13" customFormat="1" ht="18.75" customHeight="1" thickBot="1" x14ac:dyDescent="0.25">
      <c r="A1" s="246" t="s">
        <v>120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s="13" customFormat="1" ht="28.5" customHeight="1" x14ac:dyDescent="0.2">
      <c r="A2" s="254" t="s">
        <v>71</v>
      </c>
      <c r="B2" s="249" t="s">
        <v>112</v>
      </c>
      <c r="C2" s="250"/>
      <c r="D2" s="250"/>
      <c r="E2" s="250"/>
      <c r="F2" s="251"/>
      <c r="G2" s="251"/>
      <c r="H2" s="250"/>
      <c r="I2" s="252"/>
      <c r="J2" s="248" t="s">
        <v>119</v>
      </c>
      <c r="K2" s="248"/>
      <c r="L2" s="248"/>
      <c r="M2" s="248"/>
      <c r="N2" s="248"/>
    </row>
    <row r="3" spans="1:14" s="13" customFormat="1" ht="46.5" customHeight="1" x14ac:dyDescent="0.2">
      <c r="A3" s="255"/>
      <c r="B3" s="174" t="s">
        <v>265</v>
      </c>
      <c r="C3" s="176"/>
      <c r="D3" s="174" t="s">
        <v>266</v>
      </c>
      <c r="E3" s="175"/>
      <c r="F3" s="174" t="s">
        <v>267</v>
      </c>
      <c r="G3" s="176"/>
      <c r="H3" s="175" t="s">
        <v>181</v>
      </c>
      <c r="I3" s="176"/>
      <c r="J3" s="171" t="s">
        <v>32</v>
      </c>
      <c r="K3" s="171" t="s">
        <v>100</v>
      </c>
      <c r="L3" s="171" t="s">
        <v>101</v>
      </c>
      <c r="M3" s="171" t="s">
        <v>257</v>
      </c>
      <c r="N3" s="171" t="s">
        <v>258</v>
      </c>
    </row>
    <row r="4" spans="1:14" s="13" customFormat="1" ht="71.25" customHeight="1" x14ac:dyDescent="0.2">
      <c r="A4" s="256"/>
      <c r="B4" s="11" t="s">
        <v>32</v>
      </c>
      <c r="C4" s="11" t="s">
        <v>102</v>
      </c>
      <c r="D4" s="11" t="s">
        <v>32</v>
      </c>
      <c r="E4" s="25" t="s">
        <v>102</v>
      </c>
      <c r="F4" s="11" t="s">
        <v>103</v>
      </c>
      <c r="G4" s="36" t="s">
        <v>256</v>
      </c>
      <c r="H4" s="36" t="s">
        <v>32</v>
      </c>
      <c r="I4" s="11" t="s">
        <v>104</v>
      </c>
      <c r="J4" s="173"/>
      <c r="K4" s="173"/>
      <c r="L4" s="173"/>
      <c r="M4" s="173"/>
      <c r="N4" s="173"/>
    </row>
    <row r="5" spans="1:14" s="44" customFormat="1" ht="12" thickBot="1" x14ac:dyDescent="0.25">
      <c r="A5" s="64">
        <v>0</v>
      </c>
      <c r="B5" s="65">
        <v>1</v>
      </c>
      <c r="C5" s="65">
        <v>2</v>
      </c>
      <c r="D5" s="65">
        <v>3</v>
      </c>
      <c r="E5" s="65">
        <v>4</v>
      </c>
      <c r="F5" s="65">
        <v>5</v>
      </c>
      <c r="G5" s="65">
        <v>6</v>
      </c>
      <c r="H5" s="65">
        <v>7</v>
      </c>
      <c r="I5" s="65">
        <v>8</v>
      </c>
      <c r="J5" s="65">
        <v>9</v>
      </c>
      <c r="K5" s="65">
        <v>10</v>
      </c>
      <c r="L5" s="65">
        <v>11</v>
      </c>
      <c r="M5" s="65">
        <v>12</v>
      </c>
      <c r="N5" s="65">
        <v>13</v>
      </c>
    </row>
    <row r="6" spans="1:14" s="13" customFormat="1" ht="36.75" customHeight="1" x14ac:dyDescent="0.2">
      <c r="A6" s="115" t="s">
        <v>294</v>
      </c>
      <c r="B6" s="111">
        <f>B7+B8+B9+B10+B11+B12</f>
        <v>5649</v>
      </c>
      <c r="C6" s="111">
        <f t="shared" ref="C6:N6" si="0">C7+C8+C9+C10+C11+C12</f>
        <v>158</v>
      </c>
      <c r="D6" s="111">
        <f t="shared" si="0"/>
        <v>33</v>
      </c>
      <c r="E6" s="111">
        <f t="shared" si="0"/>
        <v>33</v>
      </c>
      <c r="F6" s="111">
        <f t="shared" si="0"/>
        <v>125</v>
      </c>
      <c r="G6" s="111">
        <f t="shared" si="0"/>
        <v>1752</v>
      </c>
      <c r="H6" s="111">
        <f t="shared" si="0"/>
        <v>0</v>
      </c>
      <c r="I6" s="111">
        <f t="shared" si="0"/>
        <v>0</v>
      </c>
      <c r="J6" s="111">
        <f t="shared" si="0"/>
        <v>0</v>
      </c>
      <c r="K6" s="111">
        <f t="shared" si="0"/>
        <v>0</v>
      </c>
      <c r="L6" s="111">
        <f t="shared" si="0"/>
        <v>0</v>
      </c>
      <c r="M6" s="111">
        <f t="shared" si="0"/>
        <v>0</v>
      </c>
      <c r="N6" s="111">
        <f t="shared" si="0"/>
        <v>0</v>
      </c>
    </row>
    <row r="7" spans="1:14" s="13" customFormat="1" ht="36.75" customHeight="1" x14ac:dyDescent="0.2">
      <c r="A7" s="80" t="s">
        <v>272</v>
      </c>
      <c r="B7" s="55">
        <v>33</v>
      </c>
      <c r="C7" s="55">
        <v>33</v>
      </c>
      <c r="D7" s="55">
        <v>33</v>
      </c>
      <c r="E7" s="55">
        <v>33</v>
      </c>
      <c r="F7" s="55">
        <v>0</v>
      </c>
      <c r="G7" s="55">
        <v>61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</row>
    <row r="8" spans="1:14" s="13" customFormat="1" ht="36.75" customHeight="1" x14ac:dyDescent="0.2">
      <c r="A8" s="78" t="s">
        <v>273</v>
      </c>
      <c r="B8" s="114">
        <v>5491</v>
      </c>
      <c r="C8" s="114">
        <v>0</v>
      </c>
      <c r="D8" s="114">
        <v>0</v>
      </c>
      <c r="E8" s="114">
        <v>0</v>
      </c>
      <c r="F8" s="114">
        <v>0</v>
      </c>
      <c r="G8" s="114">
        <v>1691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</row>
    <row r="9" spans="1:14" s="13" customFormat="1" ht="36.75" customHeight="1" x14ac:dyDescent="0.2">
      <c r="A9" s="78" t="s">
        <v>274</v>
      </c>
      <c r="B9" s="91">
        <v>125</v>
      </c>
      <c r="C9" s="91">
        <v>125</v>
      </c>
      <c r="D9" s="91">
        <v>0</v>
      </c>
      <c r="E9" s="91">
        <v>0</v>
      </c>
      <c r="F9" s="91">
        <v>125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88">
        <v>0</v>
      </c>
      <c r="N9" s="88">
        <v>0</v>
      </c>
    </row>
    <row r="10" spans="1:14" s="13" customFormat="1" ht="36.75" customHeight="1" x14ac:dyDescent="0.2">
      <c r="A10" s="78" t="s">
        <v>275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5">
        <v>0</v>
      </c>
      <c r="N10" s="55">
        <v>0</v>
      </c>
    </row>
    <row r="11" spans="1:14" s="13" customFormat="1" ht="36.75" customHeight="1" x14ac:dyDescent="0.2">
      <c r="A11" s="78" t="s">
        <v>276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5">
        <v>0</v>
      </c>
      <c r="N11" s="55">
        <v>0</v>
      </c>
    </row>
    <row r="12" spans="1:14" s="13" customFormat="1" ht="34.5" customHeight="1" x14ac:dyDescent="0.2">
      <c r="A12" s="78" t="s">
        <v>277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5">
        <v>0</v>
      </c>
      <c r="N12" s="55">
        <v>0</v>
      </c>
    </row>
    <row r="13" spans="1:14" ht="30.75" customHeight="1" x14ac:dyDescent="0.2">
      <c r="A13" s="253" t="s">
        <v>105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</row>
    <row r="14" spans="1:14" ht="20.25" customHeight="1" x14ac:dyDescent="0.2">
      <c r="A14" s="253" t="s">
        <v>106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</row>
    <row r="15" spans="1:14" ht="33" customHeight="1" x14ac:dyDescent="0.2">
      <c r="A15" s="253" t="s">
        <v>107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</row>
    <row r="16" spans="1:14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A25" s="1"/>
      <c r="B25" s="1"/>
      <c r="C25" s="1"/>
      <c r="D25" s="1"/>
      <c r="E25" s="1"/>
      <c r="F25" s="1"/>
      <c r="G25" s="1"/>
    </row>
    <row r="26" spans="1:7" x14ac:dyDescent="0.2">
      <c r="A26" s="1"/>
      <c r="B26" s="1"/>
      <c r="C26" s="1"/>
      <c r="D26" s="1"/>
      <c r="E26" s="1"/>
      <c r="F26" s="1"/>
      <c r="G26" s="1"/>
    </row>
    <row r="27" spans="1:7" x14ac:dyDescent="0.2">
      <c r="A27" s="1"/>
      <c r="B27" s="1"/>
      <c r="C27" s="1"/>
      <c r="D27" s="1"/>
      <c r="E27" s="1"/>
      <c r="F27" s="1"/>
      <c r="G27" s="1"/>
    </row>
    <row r="28" spans="1:7" x14ac:dyDescent="0.2">
      <c r="A28" s="1"/>
      <c r="B28" s="1"/>
      <c r="C28" s="1"/>
      <c r="D28" s="1"/>
      <c r="E28" s="1"/>
      <c r="F28" s="1"/>
      <c r="G28" s="1"/>
    </row>
    <row r="29" spans="1:7" x14ac:dyDescent="0.2">
      <c r="A29" s="1"/>
      <c r="B29" s="1"/>
      <c r="C29" s="1"/>
      <c r="D29" s="1"/>
      <c r="E29" s="1"/>
      <c r="F29" s="1"/>
      <c r="G29" s="1"/>
    </row>
    <row r="30" spans="1:7" x14ac:dyDescent="0.2">
      <c r="A30" s="1"/>
      <c r="B30" s="1"/>
      <c r="C30" s="1"/>
      <c r="D30" s="1"/>
      <c r="E30" s="1"/>
      <c r="F30" s="1"/>
      <c r="G30" s="1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</sheetData>
  <mergeCells count="16">
    <mergeCell ref="A15:N15"/>
    <mergeCell ref="A14:N14"/>
    <mergeCell ref="A2:A4"/>
    <mergeCell ref="B3:C3"/>
    <mergeCell ref="D3:E3"/>
    <mergeCell ref="N3:N4"/>
    <mergeCell ref="J3:J4"/>
    <mergeCell ref="K3:K4"/>
    <mergeCell ref="L3:L4"/>
    <mergeCell ref="M3:M4"/>
    <mergeCell ref="A13:N13"/>
    <mergeCell ref="A1:N1"/>
    <mergeCell ref="J2:N2"/>
    <mergeCell ref="H3:I3"/>
    <mergeCell ref="B2:I2"/>
    <mergeCell ref="F3:G3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I. Liczba bibliotek</vt:lpstr>
      <vt:lpstr>II. Księgozbiory</vt:lpstr>
      <vt:lpstr>IIIa. Specjalne na noś. fiz.</vt:lpstr>
      <vt:lpstr>IIIb. Licencjonow. w zdal.dost.</vt:lpstr>
      <vt:lpstr>IV. Czytelnicy</vt:lpstr>
      <vt:lpstr>V. Kadra bibliotekarska</vt:lpstr>
      <vt:lpstr>VI. Budżet</vt:lpstr>
      <vt:lpstr>VII.Dostępność d. niepełnospr</vt:lpstr>
      <vt:lpstr>VIII. Digitalizacja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pracownik MK</dc:creator>
  <cp:keywords/>
  <dc:description/>
  <cp:lastModifiedBy>Biuro Obsługi Rady Gminy</cp:lastModifiedBy>
  <cp:revision/>
  <cp:lastPrinted>2024-05-15T12:06:43Z</cp:lastPrinted>
  <dcterms:created xsi:type="dcterms:W3CDTF">2004-12-03T14:20:52Z</dcterms:created>
  <dcterms:modified xsi:type="dcterms:W3CDTF">2024-05-15T12:06:58Z</dcterms:modified>
  <cp:category/>
  <cp:contentStatus/>
</cp:coreProperties>
</file>